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SIRET_1er Trimestre 24 - copia (2)\"/>
    </mc:Choice>
  </mc:AlternateContent>
  <bookViews>
    <workbookView xWindow="0" yWindow="0" windowWidth="20490" windowHeight="6615"/>
  </bookViews>
  <sheets>
    <sheet name="Formato 6 a)" sheetId="29" r:id="rId1"/>
    <sheet name="Formato 6 b)" sheetId="30" r:id="rId2"/>
    <sheet name="Formato 6 c)" sheetId="31" r:id="rId3"/>
    <sheet name="Formato 6 d)" sheetId="32" r:id="rId4"/>
    <sheet name="7a" sheetId="11" state="hidden" r:id="rId5"/>
    <sheet name="7b" sheetId="12" state="hidden" r:id="rId6"/>
    <sheet name="7c" sheetId="13" state="hidden" r:id="rId7"/>
    <sheet name="7d" sheetId="14" state="hidden" r:id="rId8"/>
    <sheet name="F8_IEA" sheetId="15" state="hidden" r:id="rId9"/>
  </sheets>
  <externalReferences>
    <externalReference r:id="rId10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32" l="1"/>
  <c r="G30" i="32"/>
  <c r="G29" i="32"/>
  <c r="F28" i="32"/>
  <c r="F21" i="32" s="1"/>
  <c r="E28" i="32"/>
  <c r="D28" i="32"/>
  <c r="C28" i="32"/>
  <c r="B28" i="32"/>
  <c r="B21" i="32" s="1"/>
  <c r="G27" i="32"/>
  <c r="G26" i="32"/>
  <c r="G25" i="32"/>
  <c r="G24" i="32"/>
  <c r="F24" i="32"/>
  <c r="E24" i="32"/>
  <c r="D24" i="32"/>
  <c r="D21" i="32" s="1"/>
  <c r="C24" i="32"/>
  <c r="C21" i="32" s="1"/>
  <c r="C33" i="32" s="1"/>
  <c r="B24" i="32"/>
  <c r="G23" i="32"/>
  <c r="G22" i="32"/>
  <c r="E21" i="32"/>
  <c r="G19" i="32"/>
  <c r="G18" i="32"/>
  <c r="G17" i="32"/>
  <c r="F16" i="32"/>
  <c r="E16" i="32"/>
  <c r="D16" i="32"/>
  <c r="C16" i="32"/>
  <c r="B16" i="32"/>
  <c r="G15" i="32"/>
  <c r="G14" i="32"/>
  <c r="G13" i="32"/>
  <c r="F12" i="32"/>
  <c r="E12" i="32"/>
  <c r="D12" i="32"/>
  <c r="C12" i="32"/>
  <c r="C9" i="32" s="1"/>
  <c r="B12" i="32"/>
  <c r="G11" i="32"/>
  <c r="G10" i="32"/>
  <c r="F9" i="32"/>
  <c r="E9" i="32"/>
  <c r="B9" i="32"/>
  <c r="G75" i="31"/>
  <c r="G74" i="31"/>
  <c r="G73" i="31"/>
  <c r="G72" i="31"/>
  <c r="G71" i="31" s="1"/>
  <c r="F71" i="31"/>
  <c r="E71" i="31"/>
  <c r="D71" i="31"/>
  <c r="C71" i="31"/>
  <c r="B71" i="31"/>
  <c r="G70" i="31"/>
  <c r="G69" i="31"/>
  <c r="G68" i="31"/>
  <c r="G67" i="31"/>
  <c r="G66" i="31"/>
  <c r="G65" i="31"/>
  <c r="G64" i="31"/>
  <c r="G63" i="31"/>
  <c r="G62" i="31"/>
  <c r="F61" i="31"/>
  <c r="F43" i="31" s="1"/>
  <c r="E61" i="31"/>
  <c r="D61" i="31"/>
  <c r="C61" i="31"/>
  <c r="B61" i="31"/>
  <c r="B43" i="31" s="1"/>
  <c r="G60" i="31"/>
  <c r="G59" i="31"/>
  <c r="G58" i="31"/>
  <c r="G57" i="31"/>
  <c r="G56" i="31"/>
  <c r="G55" i="31"/>
  <c r="G54" i="31"/>
  <c r="G53" i="31"/>
  <c r="F53" i="31"/>
  <c r="E53" i="31"/>
  <c r="D53" i="31"/>
  <c r="C53" i="31"/>
  <c r="B53" i="31"/>
  <c r="G52" i="31"/>
  <c r="G51" i="31"/>
  <c r="G50" i="31"/>
  <c r="G49" i="31"/>
  <c r="G48" i="31"/>
  <c r="G47" i="31"/>
  <c r="G46" i="31"/>
  <c r="G45" i="31"/>
  <c r="F44" i="31"/>
  <c r="E44" i="31"/>
  <c r="D44" i="31"/>
  <c r="D43" i="31" s="1"/>
  <c r="C44" i="31"/>
  <c r="B44" i="31"/>
  <c r="C43" i="31"/>
  <c r="G41" i="31"/>
  <c r="G40" i="31"/>
  <c r="G39" i="31"/>
  <c r="G38" i="31"/>
  <c r="G37" i="31" s="1"/>
  <c r="F37" i="31"/>
  <c r="E37" i="31"/>
  <c r="D37" i="31"/>
  <c r="C37" i="31"/>
  <c r="B37" i="31"/>
  <c r="G36" i="31"/>
  <c r="G35" i="31"/>
  <c r="G34" i="31"/>
  <c r="G33" i="31"/>
  <c r="G32" i="31"/>
  <c r="G31" i="31"/>
  <c r="G30" i="31"/>
  <c r="G29" i="31"/>
  <c r="G28" i="31"/>
  <c r="F27" i="31"/>
  <c r="E27" i="31"/>
  <c r="D27" i="31"/>
  <c r="C27" i="31"/>
  <c r="B27" i="31"/>
  <c r="G26" i="31"/>
  <c r="G25" i="31"/>
  <c r="G24" i="31"/>
  <c r="G23" i="31"/>
  <c r="G22" i="31"/>
  <c r="G21" i="31"/>
  <c r="G20" i="31"/>
  <c r="F19" i="31"/>
  <c r="F9" i="31" s="1"/>
  <c r="E19" i="31"/>
  <c r="D19" i="31"/>
  <c r="C19" i="31"/>
  <c r="B19" i="31"/>
  <c r="G18" i="31"/>
  <c r="G17" i="31"/>
  <c r="G16" i="31"/>
  <c r="G15" i="31"/>
  <c r="G14" i="31"/>
  <c r="G13" i="31"/>
  <c r="G12" i="31"/>
  <c r="G11" i="31"/>
  <c r="G10" i="31"/>
  <c r="F10" i="31"/>
  <c r="E10" i="31"/>
  <c r="E9" i="31" s="1"/>
  <c r="D10" i="31"/>
  <c r="D9" i="31" s="1"/>
  <c r="C10" i="31"/>
  <c r="C9" i="31" s="1"/>
  <c r="B10" i="31"/>
  <c r="B9" i="31"/>
  <c r="G117" i="30"/>
  <c r="G116" i="30"/>
  <c r="G115" i="30"/>
  <c r="G114" i="30"/>
  <c r="G113" i="30"/>
  <c r="G112" i="30"/>
  <c r="G111" i="30"/>
  <c r="G110" i="30"/>
  <c r="G109" i="30"/>
  <c r="G108" i="30"/>
  <c r="G107" i="30"/>
  <c r="G106" i="30"/>
  <c r="G105" i="30"/>
  <c r="G104" i="30"/>
  <c r="G103" i="30"/>
  <c r="G102" i="30"/>
  <c r="G101" i="30"/>
  <c r="G100" i="30"/>
  <c r="G99" i="30"/>
  <c r="G98" i="30"/>
  <c r="G97" i="30"/>
  <c r="G96" i="30"/>
  <c r="G95" i="30"/>
  <c r="G94" i="30"/>
  <c r="G93" i="30"/>
  <c r="G92" i="30"/>
  <c r="G91" i="30"/>
  <c r="G90" i="30"/>
  <c r="G89" i="30"/>
  <c r="G88" i="30"/>
  <c r="G87" i="30"/>
  <c r="F86" i="30"/>
  <c r="F119" i="30" s="1"/>
  <c r="E86" i="30"/>
  <c r="D86" i="30"/>
  <c r="C86" i="30"/>
  <c r="B86" i="30"/>
  <c r="B119" i="30" s="1"/>
  <c r="G84" i="30"/>
  <c r="G83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9" i="30" s="1"/>
  <c r="G12" i="30"/>
  <c r="G11" i="30"/>
  <c r="G10" i="30"/>
  <c r="F9" i="30"/>
  <c r="E9" i="30"/>
  <c r="D9" i="30"/>
  <c r="C9" i="30"/>
  <c r="B9" i="30"/>
  <c r="G157" i="29"/>
  <c r="G156" i="29"/>
  <c r="G155" i="29"/>
  <c r="G154" i="29"/>
  <c r="G153" i="29"/>
  <c r="G152" i="29"/>
  <c r="G151" i="29"/>
  <c r="G150" i="29" s="1"/>
  <c r="F150" i="29"/>
  <c r="E150" i="29"/>
  <c r="D150" i="29"/>
  <c r="C150" i="29"/>
  <c r="B150" i="29"/>
  <c r="G149" i="29"/>
  <c r="G148" i="29"/>
  <c r="G147" i="29"/>
  <c r="F146" i="29"/>
  <c r="E146" i="29"/>
  <c r="D146" i="29"/>
  <c r="C146" i="29"/>
  <c r="B146" i="29"/>
  <c r="G145" i="29"/>
  <c r="G144" i="29"/>
  <c r="G143" i="29"/>
  <c r="G142" i="29"/>
  <c r="G141" i="29"/>
  <c r="G140" i="29"/>
  <c r="G139" i="29"/>
  <c r="G137" i="29" s="1"/>
  <c r="G138" i="29"/>
  <c r="F137" i="29"/>
  <c r="E137" i="29"/>
  <c r="D137" i="29"/>
  <c r="C137" i="29"/>
  <c r="B137" i="29"/>
  <c r="G136" i="29"/>
  <c r="G135" i="29"/>
  <c r="G134" i="29"/>
  <c r="F133" i="29"/>
  <c r="E133" i="29"/>
  <c r="D133" i="29"/>
  <c r="C133" i="29"/>
  <c r="B133" i="29"/>
  <c r="G132" i="29"/>
  <c r="G131" i="29"/>
  <c r="G130" i="29"/>
  <c r="G129" i="29"/>
  <c r="G128" i="29"/>
  <c r="G127" i="29"/>
  <c r="G126" i="29"/>
  <c r="G125" i="29"/>
  <c r="G124" i="29"/>
  <c r="F123" i="29"/>
  <c r="E123" i="29"/>
  <c r="D123" i="29"/>
  <c r="C123" i="29"/>
  <c r="B123" i="29"/>
  <c r="G122" i="29"/>
  <c r="G121" i="29"/>
  <c r="G120" i="29"/>
  <c r="G119" i="29"/>
  <c r="G118" i="29"/>
  <c r="G117" i="29"/>
  <c r="G116" i="29"/>
  <c r="G115" i="29"/>
  <c r="G114" i="29"/>
  <c r="G113" i="29" s="1"/>
  <c r="F113" i="29"/>
  <c r="E113" i="29"/>
  <c r="D113" i="29"/>
  <c r="C113" i="29"/>
  <c r="B113" i="29"/>
  <c r="G112" i="29"/>
  <c r="G111" i="29"/>
  <c r="G110" i="29"/>
  <c r="G109" i="29"/>
  <c r="G108" i="29"/>
  <c r="G107" i="29"/>
  <c r="G106" i="29"/>
  <c r="G105" i="29"/>
  <c r="G103" i="29" s="1"/>
  <c r="G104" i="29"/>
  <c r="F103" i="29"/>
  <c r="E103" i="29"/>
  <c r="D103" i="29"/>
  <c r="C103" i="29"/>
  <c r="B103" i="29"/>
  <c r="G102" i="29"/>
  <c r="G101" i="29"/>
  <c r="G100" i="29"/>
  <c r="G99" i="29"/>
  <c r="G98" i="29"/>
  <c r="G97" i="29"/>
  <c r="G96" i="29"/>
  <c r="G95" i="29"/>
  <c r="G94" i="29"/>
  <c r="F93" i="29"/>
  <c r="E93" i="29"/>
  <c r="D93" i="29"/>
  <c r="C93" i="29"/>
  <c r="B93" i="29"/>
  <c r="G92" i="29"/>
  <c r="G91" i="29"/>
  <c r="G90" i="29"/>
  <c r="G89" i="29"/>
  <c r="G88" i="29"/>
  <c r="G87" i="29"/>
  <c r="G86" i="29"/>
  <c r="F85" i="29"/>
  <c r="E85" i="29"/>
  <c r="D85" i="29"/>
  <c r="C85" i="29"/>
  <c r="B85" i="29"/>
  <c r="B84" i="29" s="1"/>
  <c r="D84" i="29"/>
  <c r="G82" i="29"/>
  <c r="G81" i="29"/>
  <c r="G80" i="29"/>
  <c r="G79" i="29"/>
  <c r="G78" i="29"/>
  <c r="G77" i="29"/>
  <c r="G76" i="29"/>
  <c r="G75" i="29" s="1"/>
  <c r="F75" i="29"/>
  <c r="E75" i="29"/>
  <c r="D75" i="29"/>
  <c r="C75" i="29"/>
  <c r="B75" i="29"/>
  <c r="G74" i="29"/>
  <c r="G73" i="29"/>
  <c r="G72" i="29"/>
  <c r="F71" i="29"/>
  <c r="E71" i="29"/>
  <c r="D71" i="29"/>
  <c r="C71" i="29"/>
  <c r="B71" i="29"/>
  <c r="G70" i="29"/>
  <c r="G69" i="29"/>
  <c r="G68" i="29"/>
  <c r="G67" i="29"/>
  <c r="G66" i="29"/>
  <c r="G65" i="29"/>
  <c r="G64" i="29"/>
  <c r="G63" i="29"/>
  <c r="F62" i="29"/>
  <c r="E62" i="29"/>
  <c r="D62" i="29"/>
  <c r="C62" i="29"/>
  <c r="B62" i="29"/>
  <c r="G61" i="29"/>
  <c r="G60" i="29"/>
  <c r="G59" i="29"/>
  <c r="F58" i="29"/>
  <c r="E58" i="29"/>
  <c r="D58" i="29"/>
  <c r="C58" i="29"/>
  <c r="B58" i="29"/>
  <c r="G57" i="29"/>
  <c r="G56" i="29"/>
  <c r="G55" i="29"/>
  <c r="G54" i="29"/>
  <c r="G53" i="29"/>
  <c r="G52" i="29"/>
  <c r="G51" i="29"/>
  <c r="G50" i="29"/>
  <c r="G49" i="29"/>
  <c r="F48" i="29"/>
  <c r="E48" i="29"/>
  <c r="D48" i="29"/>
  <c r="C48" i="29"/>
  <c r="B48" i="29"/>
  <c r="G47" i="29"/>
  <c r="G46" i="29"/>
  <c r="G45" i="29"/>
  <c r="G44" i="29"/>
  <c r="G43" i="29"/>
  <c r="G42" i="29"/>
  <c r="G41" i="29"/>
  <c r="G40" i="29"/>
  <c r="G39" i="29"/>
  <c r="F38" i="29"/>
  <c r="E38" i="29"/>
  <c r="D38" i="29"/>
  <c r="C38" i="29"/>
  <c r="B38" i="29"/>
  <c r="G37" i="29"/>
  <c r="G36" i="29"/>
  <c r="G35" i="29"/>
  <c r="G34" i="29"/>
  <c r="G33" i="29"/>
  <c r="G32" i="29"/>
  <c r="G31" i="29"/>
  <c r="G30" i="29"/>
  <c r="G29" i="29"/>
  <c r="F28" i="29"/>
  <c r="E28" i="29"/>
  <c r="D28" i="29"/>
  <c r="C28" i="29"/>
  <c r="B28" i="29"/>
  <c r="G27" i="29"/>
  <c r="G26" i="29"/>
  <c r="G25" i="29"/>
  <c r="G24" i="29"/>
  <c r="G23" i="29"/>
  <c r="G22" i="29"/>
  <c r="G21" i="29"/>
  <c r="G20" i="29"/>
  <c r="G19" i="29"/>
  <c r="F18" i="29"/>
  <c r="E18" i="29"/>
  <c r="D18" i="29"/>
  <c r="C18" i="29"/>
  <c r="B18" i="29"/>
  <c r="G17" i="29"/>
  <c r="G16" i="29"/>
  <c r="G15" i="29"/>
  <c r="G14" i="29"/>
  <c r="G13" i="29"/>
  <c r="G12" i="29"/>
  <c r="G10" i="29" s="1"/>
  <c r="G11" i="29"/>
  <c r="F10" i="29"/>
  <c r="E10" i="29"/>
  <c r="D10" i="29"/>
  <c r="D9" i="29" s="1"/>
  <c r="D159" i="29" s="1"/>
  <c r="C10" i="29"/>
  <c r="B10" i="29"/>
  <c r="G93" i="29" l="1"/>
  <c r="G18" i="29"/>
  <c r="C9" i="29"/>
  <c r="G58" i="29"/>
  <c r="G62" i="29"/>
  <c r="E84" i="29"/>
  <c r="E119" i="30"/>
  <c r="F84" i="29"/>
  <c r="G123" i="29"/>
  <c r="B77" i="31"/>
  <c r="D9" i="32"/>
  <c r="F33" i="32"/>
  <c r="E9" i="29"/>
  <c r="G48" i="29"/>
  <c r="E43" i="31"/>
  <c r="E77" i="31" s="1"/>
  <c r="G28" i="32"/>
  <c r="G21" i="32" s="1"/>
  <c r="F9" i="29"/>
  <c r="G85" i="29"/>
  <c r="G27" i="31"/>
  <c r="E33" i="32"/>
  <c r="G86" i="30"/>
  <c r="G119" i="30" s="1"/>
  <c r="G44" i="31"/>
  <c r="G43" i="31" s="1"/>
  <c r="G12" i="32"/>
  <c r="G9" i="32" s="1"/>
  <c r="G33" i="32" s="1"/>
  <c r="G16" i="32"/>
  <c r="F77" i="31"/>
  <c r="B33" i="32"/>
  <c r="C84" i="29"/>
  <c r="G146" i="29"/>
  <c r="C119" i="30"/>
  <c r="G61" i="31"/>
  <c r="G71" i="29"/>
  <c r="G9" i="29" s="1"/>
  <c r="B9" i="29"/>
  <c r="B159" i="29" s="1"/>
  <c r="G28" i="29"/>
  <c r="G38" i="29"/>
  <c r="G133" i="29"/>
  <c r="D119" i="30"/>
  <c r="G19" i="31"/>
  <c r="G9" i="31" s="1"/>
  <c r="G77" i="31" s="1"/>
  <c r="G84" i="29"/>
  <c r="C77" i="31"/>
  <c r="D77" i="31"/>
  <c r="D33" i="32"/>
  <c r="G159" i="29" l="1"/>
  <c r="F159" i="29"/>
  <c r="E159" i="29"/>
  <c r="C159" i="29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<sst xmlns="http://schemas.openxmlformats.org/spreadsheetml/2006/main" count="584" uniqueCount="353">
  <si>
    <t>(PESOS)</t>
  </si>
  <si>
    <t>Concepto (c)</t>
  </si>
  <si>
    <t>*</t>
  </si>
  <si>
    <t>Devengado</t>
  </si>
  <si>
    <t>Pagado</t>
  </si>
  <si>
    <t>Ampliaciones/ (Reducciones)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</si>
  <si>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</si>
  <si>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</si>
  <si>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</si>
  <si>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</si>
  <si>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</si>
  <si>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</si>
  <si>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</si>
  <si>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</si>
  <si>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</si>
  <si>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</si>
  <si>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</si>
  <si>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</si>
  <si>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</si>
  <si>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</si>
  <si>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</si>
  <si>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</si>
  <si>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</si>
  <si>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</si>
  <si>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</si>
  <si>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</si>
  <si>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</si>
  <si>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</si>
  <si>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</si>
  <si>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</si>
  <si>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</si>
  <si>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</si>
  <si>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</si>
  <si>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</si>
  <si>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</si>
  <si>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</si>
  <si>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</si>
  <si>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</si>
  <si>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</si>
  <si>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</si>
  <si>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</si>
  <si>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</si>
  <si>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</si>
  <si>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</si>
  <si>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</si>
  <si>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</si>
  <si>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</si>
  <si>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</si>
  <si>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</si>
  <si>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</si>
  <si>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</si>
  <si>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</si>
  <si>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</si>
  <si>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</si>
  <si>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</si>
  <si>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</si>
  <si>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</si>
  <si>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</si>
  <si>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</si>
  <si>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</si>
  <si>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</si>
  <si>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</si>
  <si>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</si>
  <si>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</si>
  <si>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</si>
  <si>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</si>
  <si>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</si>
  <si>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</si>
  <si>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</si>
  <si>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</si>
  <si>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</si>
  <si>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</si>
  <si>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</si>
  <si>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</si>
  <si>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</si>
  <si>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</si>
  <si>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</si>
  <si>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</si>
  <si>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</si>
  <si>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</si>
  <si>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</si>
  <si>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</si>
  <si>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</si>
  <si>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</si>
  <si>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</si>
  <si>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</si>
  <si>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</si>
  <si>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</si>
  <si>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</si>
  <si>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</si>
  <si>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</si>
  <si>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</si>
  <si>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</si>
  <si>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</si>
  <si>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</si>
  <si>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</si>
  <si>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</si>
  <si>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</si>
  <si>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</si>
  <si>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</si>
  <si>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</si>
  <si>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</si>
  <si>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</si>
  <si>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</si>
  <si>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</si>
  <si>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</si>
  <si>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</si>
  <si>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</si>
  <si>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</si>
  <si>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</si>
  <si>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</si>
  <si>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</si>
  <si>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</si>
  <si>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</si>
  <si>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</si>
  <si>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</si>
  <si>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</si>
  <si>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</si>
  <si>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</si>
  <si>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</si>
  <si>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</si>
  <si>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</si>
  <si>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</si>
  <si>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</si>
  <si>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</si>
  <si>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</si>
  <si>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</si>
  <si>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</si>
  <si>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</si>
  <si>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</si>
  <si>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</si>
  <si>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</si>
  <si>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</si>
  <si>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</si>
  <si>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</si>
  <si>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</si>
  <si>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</si>
  <si>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</si>
  <si>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</si>
  <si>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</si>
  <si>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</si>
  <si>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</si>
  <si>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</si>
  <si>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</si>
  <si>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</si>
  <si>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</si>
  <si>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</si>
  <si>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</si>
  <si>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</si>
  <si>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</si>
  <si>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</si>
  <si>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</si>
  <si>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</si>
  <si>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</si>
  <si>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</si>
  <si>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</si>
  <si>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</si>
  <si>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</si>
  <si>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</si>
  <si>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</si>
  <si>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</si>
  <si>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</si>
  <si>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</si>
  <si>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</si>
  <si>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</si>
  <si>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</si>
  <si>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</si>
  <si>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</si>
  <si>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</si>
  <si>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</si>
  <si>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</si>
  <si>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</si>
  <si>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</si>
  <si>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</si>
  <si>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</si>
  <si>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</si>
  <si>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</si>
  <si>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</si>
  <si>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</si>
  <si>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</si>
  <si>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</si>
  <si>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</si>
  <si>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</si>
  <si>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</si>
  <si>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</si>
  <si>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</si>
  <si>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</si>
  <si>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</si>
  <si>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</si>
  <si>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</si>
  <si>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</si>
  <si>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</si>
  <si>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</si>
  <si>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</si>
  <si>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</si>
  <si>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</si>
  <si>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</si>
  <si>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</si>
  <si>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</si>
  <si>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</si>
  <si>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</si>
  <si>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</si>
  <si>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</si>
  <si>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</si>
  <si>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</si>
  <si>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</si>
  <si>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</si>
  <si>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</si>
  <si>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</si>
  <si>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</si>
  <si>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</si>
  <si>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</si>
  <si>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</si>
  <si>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</si>
  <si>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</si>
  <si>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</si>
  <si>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</si>
  <si>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</si>
  <si>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</si>
  <si>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</si>
  <si>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</si>
  <si>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</si>
  <si>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</si>
  <si>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</si>
  <si>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</si>
  <si>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</si>
  <si>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</si>
  <si>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</si>
  <si>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</si>
  <si>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</si>
  <si>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</si>
  <si>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</si>
  <si>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</si>
  <si>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</si>
  <si>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</si>
  <si>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</si>
  <si>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</si>
  <si>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</si>
  <si>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</si>
  <si>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</si>
  <si>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</si>
  <si>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</si>
  <si>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</si>
  <si>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</si>
  <si>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</si>
  <si>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</si>
  <si>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</si>
  <si>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</si>
  <si>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</si>
  <si>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</si>
  <si>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</si>
  <si>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</si>
  <si>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</si>
  <si>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</si>
  <si>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</si>
  <si>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</si>
  <si>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</si>
  <si>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</si>
  <si>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</si>
  <si>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</si>
  <si>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</si>
  <si>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</si>
  <si>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</si>
  <si>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</si>
  <si>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</si>
  <si>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</si>
  <si>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</si>
  <si>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</si>
  <si>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</si>
  <si>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</si>
  <si>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</si>
  <si>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</si>
  <si>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</si>
  <si>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</si>
  <si>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31 de Marzo de 2024 (b)</t>
  </si>
  <si>
    <t>MUNICIPIO DE LEÓN (a)</t>
  </si>
  <si>
    <t xml:space="preserve">     1009 Presidente Municipal</t>
  </si>
  <si>
    <t xml:space="preserve">     1010 Síndicos</t>
  </si>
  <si>
    <t xml:space="preserve">     1011 Regidores</t>
  </si>
  <si>
    <t xml:space="preserve">     1012 Delegados y Subdelegados Municipales</t>
  </si>
  <si>
    <t xml:space="preserve">     1194 Dirección de Presupuesto Participativo y Delegaciones</t>
  </si>
  <si>
    <t xml:space="preserve">     1195 Secretaría de Vinculación y Atención a los Leoneses</t>
  </si>
  <si>
    <t xml:space="preserve">     1196 Dirección de Relaciones Públicas y Agenda</t>
  </si>
  <si>
    <t xml:space="preserve">     1198 Dirección de Atención Ciudadana</t>
  </si>
  <si>
    <t xml:space="preserve">     1210 Secretaría del H. Ayuntamiento</t>
  </si>
  <si>
    <t xml:space="preserve">     1211 Dirección General de Asuntos Jurídicos</t>
  </si>
  <si>
    <t xml:space="preserve">     1212 Dirección General de Gobierno</t>
  </si>
  <si>
    <t xml:space="preserve">     1214 Dirección General de Apoyo a la Función Edilicia</t>
  </si>
  <si>
    <t xml:space="preserve">     1216 Dirección General de Archivos</t>
  </si>
  <si>
    <t xml:space="preserve">     1218 Subsecretaría Técnica</t>
  </si>
  <si>
    <t xml:space="preserve">     1310 Tesorería Municipal</t>
  </si>
  <si>
    <t xml:space="preserve">     1311 Dirección General de Egresos</t>
  </si>
  <si>
    <t xml:space="preserve">     1314 Dirección General de Ingresos</t>
  </si>
  <si>
    <t xml:space="preserve">     1315 Dirección General de Recursos Materiales y Servicios Generales</t>
  </si>
  <si>
    <t xml:space="preserve">     1316 Dirección General de Inversión Pública</t>
  </si>
  <si>
    <t xml:space="preserve">     1410 Contraloría Municipal</t>
  </si>
  <si>
    <t xml:space="preserve">     1510 Secretaría de Seguridad, Prevención y Protección Ciudadana</t>
  </si>
  <si>
    <t xml:space="preserve">     1512 Dirección General de Policía Municipal y Policía Vial</t>
  </si>
  <si>
    <t xml:space="preserve">     1514 Dirección General de Protección Civil</t>
  </si>
  <si>
    <t xml:space="preserve">     1517 Dirección General de Prevención del Delito y Participación Social</t>
  </si>
  <si>
    <t xml:space="preserve">     1519 Dirección de Centro de Formación Policial</t>
  </si>
  <si>
    <t xml:space="preserve">     1520 Dirección General del Centro de Cómputo, Comando, Comunicaciones y Control (C4)</t>
  </si>
  <si>
    <t xml:space="preserve">     1521 Dirección de Regulación de la Seguridad Privada</t>
  </si>
  <si>
    <t xml:space="preserve">     1522 Subsecretaría de Seguridad y Protección</t>
  </si>
  <si>
    <t xml:space="preserve">     1523 Juzgado Cívico General</t>
  </si>
  <si>
    <t xml:space="preserve">     1524 Comisionado de Prevención y Atención Ciudadana</t>
  </si>
  <si>
    <t xml:space="preserve">     1525 Dirección General de Asuntos Jurídicos y Derechos Humanos</t>
  </si>
  <si>
    <t xml:space="preserve">     1526 Dirección General de Planeación y Administración</t>
  </si>
  <si>
    <t xml:space="preserve">     1527 Dirección General de Fiscalización y Control</t>
  </si>
  <si>
    <t xml:space="preserve">     1610 Dirección General de Comunicación Social</t>
  </si>
  <si>
    <t xml:space="preserve">     1710 Dirección General de Desarrollo Institucional</t>
  </si>
  <si>
    <t xml:space="preserve">     1800 Secretaría para el Fortalecimiento Social de León</t>
  </si>
  <si>
    <t xml:space="preserve">     1810 Dirección General de Desarrollo Rural</t>
  </si>
  <si>
    <t xml:space="preserve">     1815 Dirección General de Desarrollo Social</t>
  </si>
  <si>
    <t xml:space="preserve">     1816 Dirección de Programas Estratégicos</t>
  </si>
  <si>
    <t xml:space="preserve">     1910 Dirección de Desarrollo y Participación Ciudadana</t>
  </si>
  <si>
    <t xml:space="preserve">     2010 Dirección General de Desarrollo Urbano</t>
  </si>
  <si>
    <t xml:space="preserve">     2100 Secretaría para la Reactivación Económica de León</t>
  </si>
  <si>
    <t xml:space="preserve">     2110 Dirección General de Economía</t>
  </si>
  <si>
    <t xml:space="preserve">     2111 Dirección de Comercio, Consumo y Abasto</t>
  </si>
  <si>
    <t xml:space="preserve">     2112 Dirección de Atracción de Inversiones</t>
  </si>
  <si>
    <t xml:space="preserve">     2210 Dirección General de Educación</t>
  </si>
  <si>
    <t xml:space="preserve">     2310 Dirección General de Medio Ambiente</t>
  </si>
  <si>
    <t xml:space="preserve">     2410 Dirección General de Movilidad</t>
  </si>
  <si>
    <t xml:space="preserve">     2510 Dirección General de Obra Pública</t>
  </si>
  <si>
    <t xml:space="preserve">     2610 Dirección General de Salud</t>
  </si>
  <si>
    <t xml:space="preserve">     2715 Provisiones Económicas</t>
  </si>
  <si>
    <t xml:space="preserve">     2810 Egreso Aplicable a Diversas Dependencias</t>
  </si>
  <si>
    <t xml:space="preserve">     3110 Dirección General de Hospitalidad y Turismo</t>
  </si>
  <si>
    <t xml:space="preserve">     3210 Dirección General de Innovación</t>
  </si>
  <si>
    <t xml:space="preserve">     3510 Dirección General de Gestión Gubernamental</t>
  </si>
  <si>
    <t xml:space="preserve">     3610 Dirección General de Parques y Espacios Públicos</t>
  </si>
  <si>
    <t xml:space="preserve">     4010 Unidad de Transparencia</t>
  </si>
  <si>
    <t xml:space="preserve">     4011 Juzgados Administrativos Municipales</t>
  </si>
  <si>
    <t xml:space="preserve">     4012 Defensoría de Oficio en Materia Administrativa</t>
  </si>
  <si>
    <t xml:space="preserve">     4013 Instituto Municipal de Planeación (IMPLAN)</t>
  </si>
  <si>
    <t xml:space="preserve">     5010 Patronato de Bomberos de León Guanajuato</t>
  </si>
  <si>
    <t xml:space="preserve">     5011 Comisión Municipal de Cultura Física y Deporte de León (COMUDE)</t>
  </si>
  <si>
    <t xml:space="preserve">     5012 Sistema para el Desarrollo Integral de la Familia (DIF León)</t>
  </si>
  <si>
    <t xml:space="preserve">     5013 Patronato Explora</t>
  </si>
  <si>
    <t xml:space="preserve">     5015 Patronato de la Feria Estatal de León y Parque Ecológico</t>
  </si>
  <si>
    <t xml:space="preserve">     5017 Instituto Municipal de Vivienda de León (IMUVI)</t>
  </si>
  <si>
    <t xml:space="preserve">     5018 Instituto Cultural de León (ICL)</t>
  </si>
  <si>
    <t xml:space="preserve">     5019 Instituto Municipal de las Mujeres</t>
  </si>
  <si>
    <t xml:space="preserve">     5021 Patronato del Parque Zoológico de León</t>
  </si>
  <si>
    <t xml:space="preserve">     5051 Fideicomiso de Obras por Cooperación (FIDOC)</t>
  </si>
  <si>
    <t xml:space="preserve">     5052 Instituto Municipal de la Juventud</t>
  </si>
  <si>
    <t xml:space="preserve">     5053 Patronato del Parque Ecológico Metropolitano</t>
  </si>
  <si>
    <t xml:space="preserve">     5056 Fideicomiso Museo de la Ciudad de León</t>
  </si>
  <si>
    <t xml:space="preserve">     5057 Sistema Integral de Aseo Público de León (SIAP)</t>
  </si>
  <si>
    <t xml:space="preserve">     5058 Academia Metropolitana de Seguridad Pública de León</t>
  </si>
  <si>
    <t xml:space="preserve">     1524 Comisionado de Prevención y Atención Ciudadana	580</t>
  </si>
  <si>
    <t xml:space="preserve">     3010 Deuda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</si>
</sst>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0" fillId="0" borderId="14" xfId="0" applyNumberFormat="1" applyBorder="1"/>
    <xf numFmtId="3" fontId="2" fillId="0" borderId="14" xfId="0" applyNumberFormat="1" applyFont="1" applyBorder="1" applyAlignment="1" applyProtection="1">
      <alignment vertical="center"/>
      <protection locked="0"/>
    </xf>
    <xf numFmtId="3" fontId="0" fillId="0" borderId="14" xfId="0" applyNumberFormat="1" applyBorder="1" applyAlignment="1">
      <alignment vertical="center"/>
    </xf>
    <xf numFmtId="3" fontId="2" fillId="0" borderId="14" xfId="0" applyNumberFormat="1" applyFont="1" applyBorder="1" applyAlignment="1" applyProtection="1">
      <alignment horizontal="right" vertical="top"/>
      <protection locked="0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0" fillId="0" borderId="8" xfId="0" applyNumberForma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abSelected="1" zoomScaleNormal="100" workbookViewId="0">
      <selection sqref="A1:G1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42578125" customWidth="1"/>
    <col min="4" max="6" width="19.140625" bestFit="1" customWidth="1"/>
    <col min="7" max="7" width="19.7109375" customWidth="1"/>
    <col min="8" max="8" width="2.42578125" customWidth="1"/>
  </cols>
  <sheetData>
    <row r="1" spans="1:7" x14ac:dyDescent="0.25">
      <c r="A1" s="91" t="s">
        <v>19</v>
      </c>
      <c r="B1" s="92"/>
      <c r="C1" s="92"/>
      <c r="D1" s="92"/>
      <c r="E1" s="92"/>
      <c r="F1" s="92"/>
      <c r="G1" s="93"/>
    </row>
    <row r="2" spans="1:7" x14ac:dyDescent="0.25">
      <c r="A2" s="66" t="s">
        <v>275</v>
      </c>
      <c r="B2" s="66"/>
      <c r="C2" s="66"/>
      <c r="D2" s="66"/>
      <c r="E2" s="66"/>
      <c r="F2" s="66"/>
      <c r="G2" s="66"/>
    </row>
    <row r="3" spans="1:7" x14ac:dyDescent="0.25">
      <c r="A3" s="67" t="s">
        <v>20</v>
      </c>
      <c r="B3" s="67"/>
      <c r="C3" s="67"/>
      <c r="D3" s="67"/>
      <c r="E3" s="67"/>
      <c r="F3" s="67"/>
      <c r="G3" s="67"/>
    </row>
    <row r="4" spans="1:7" x14ac:dyDescent="0.25">
      <c r="A4" s="67" t="s">
        <v>21</v>
      </c>
      <c r="B4" s="67"/>
      <c r="C4" s="67"/>
      <c r="D4" s="67"/>
      <c r="E4" s="67"/>
      <c r="F4" s="67"/>
      <c r="G4" s="67"/>
    </row>
    <row r="5" spans="1:7" x14ac:dyDescent="0.25">
      <c r="A5" s="67" t="s">
        <v>274</v>
      </c>
      <c r="B5" s="67"/>
      <c r="C5" s="67"/>
      <c r="D5" s="67"/>
      <c r="E5" s="67"/>
      <c r="F5" s="67"/>
      <c r="G5" s="67"/>
    </row>
    <row r="6" spans="1:7" x14ac:dyDescent="0.25">
      <c r="A6" s="68" t="s">
        <v>0</v>
      </c>
      <c r="B6" s="68"/>
      <c r="C6" s="68"/>
      <c r="D6" s="68"/>
      <c r="E6" s="68"/>
      <c r="F6" s="68"/>
      <c r="G6" s="68"/>
    </row>
    <row r="7" spans="1:7" x14ac:dyDescent="0.25">
      <c r="A7" s="94" t="s">
        <v>1</v>
      </c>
      <c r="B7" s="94" t="s">
        <v>22</v>
      </c>
      <c r="C7" s="94"/>
      <c r="D7" s="94"/>
      <c r="E7" s="94"/>
      <c r="F7" s="94"/>
      <c r="G7" s="95" t="s">
        <v>23</v>
      </c>
    </row>
    <row r="8" spans="1:7" ht="30" x14ac:dyDescent="0.25">
      <c r="A8" s="94"/>
      <c r="B8" s="81" t="s">
        <v>24</v>
      </c>
      <c r="C8" s="81" t="s">
        <v>25</v>
      </c>
      <c r="D8" s="81" t="s">
        <v>26</v>
      </c>
      <c r="E8" s="81" t="s">
        <v>3</v>
      </c>
      <c r="F8" s="81" t="s">
        <v>27</v>
      </c>
      <c r="G8" s="94"/>
    </row>
    <row r="9" spans="1:7" x14ac:dyDescent="0.25">
      <c r="A9" s="5" t="s">
        <v>28</v>
      </c>
      <c r="B9" s="86">
        <f t="shared" ref="B9:G9" si="0">SUM(B10,B18,B28,B38,B48,B58,B62,B71,B75)</f>
        <v>6441894870.7599993</v>
      </c>
      <c r="C9" s="86">
        <f t="shared" si="0"/>
        <v>3121976786.4000001</v>
      </c>
      <c r="D9" s="86">
        <f t="shared" si="0"/>
        <v>9563871657.1599998</v>
      </c>
      <c r="E9" s="86">
        <f t="shared" si="0"/>
        <v>1467792497.1100001</v>
      </c>
      <c r="F9" s="86">
        <f t="shared" si="0"/>
        <v>1273387904.9299998</v>
      </c>
      <c r="G9" s="86">
        <f t="shared" si="0"/>
        <v>8096079160.0499992</v>
      </c>
    </row>
    <row r="10" spans="1:7" x14ac:dyDescent="0.25">
      <c r="A10" s="46" t="s">
        <v>29</v>
      </c>
      <c r="B10" s="86">
        <f t="shared" ref="B10:G10" si="1">SUM(B11:B17)</f>
        <v>3056390983.1199999</v>
      </c>
      <c r="C10" s="86">
        <f t="shared" si="1"/>
        <v>0</v>
      </c>
      <c r="D10" s="86">
        <f t="shared" si="1"/>
        <v>3056390983.1199999</v>
      </c>
      <c r="E10" s="86">
        <f t="shared" si="1"/>
        <v>586856967.85000002</v>
      </c>
      <c r="F10" s="86">
        <f t="shared" si="1"/>
        <v>575790108.61000001</v>
      </c>
      <c r="G10" s="86">
        <f t="shared" si="1"/>
        <v>2469534015.27</v>
      </c>
    </row>
    <row r="11" spans="1:7" x14ac:dyDescent="0.25">
      <c r="A11" s="47" t="s">
        <v>30</v>
      </c>
      <c r="B11" s="87">
        <v>1468998160.4400001</v>
      </c>
      <c r="C11" s="87">
        <v>-78267685.579999998</v>
      </c>
      <c r="D11" s="87">
        <v>1390730474.8599999</v>
      </c>
      <c r="E11" s="87">
        <v>290145018.54000002</v>
      </c>
      <c r="F11" s="87">
        <v>289907032.75</v>
      </c>
      <c r="G11" s="87">
        <f>D11-E11</f>
        <v>1100585456.3199999</v>
      </c>
    </row>
    <row r="12" spans="1:7" x14ac:dyDescent="0.25">
      <c r="A12" s="47" t="s">
        <v>31</v>
      </c>
      <c r="B12" s="87">
        <v>21000000</v>
      </c>
      <c r="C12" s="87">
        <v>2839162.77</v>
      </c>
      <c r="D12" s="87">
        <v>23839162.77</v>
      </c>
      <c r="E12" s="87">
        <v>11973877.529999999</v>
      </c>
      <c r="F12" s="87">
        <v>11973877.529999999</v>
      </c>
      <c r="G12" s="87">
        <f t="shared" ref="G12:G17" si="2">D12-E12</f>
        <v>11865285.24</v>
      </c>
    </row>
    <row r="13" spans="1:7" x14ac:dyDescent="0.25">
      <c r="A13" s="47" t="s">
        <v>32</v>
      </c>
      <c r="B13" s="87">
        <v>308231399.16000003</v>
      </c>
      <c r="C13" s="87">
        <v>-1449390.0800000001</v>
      </c>
      <c r="D13" s="87">
        <v>306782009.07999998</v>
      </c>
      <c r="E13" s="87">
        <v>29782267.550000001</v>
      </c>
      <c r="F13" s="87">
        <v>29685697.890000001</v>
      </c>
      <c r="G13" s="87">
        <f t="shared" si="2"/>
        <v>276999741.52999997</v>
      </c>
    </row>
    <row r="14" spans="1:7" x14ac:dyDescent="0.25">
      <c r="A14" s="47" t="s">
        <v>33</v>
      </c>
      <c r="B14" s="87">
        <v>393230888.08999997</v>
      </c>
      <c r="C14" s="87">
        <v>-17721656.129999999</v>
      </c>
      <c r="D14" s="87">
        <v>375509231.95999998</v>
      </c>
      <c r="E14" s="87">
        <v>57466200.32</v>
      </c>
      <c r="F14" s="87">
        <v>49710795.109999999</v>
      </c>
      <c r="G14" s="87">
        <f t="shared" si="2"/>
        <v>318043031.63999999</v>
      </c>
    </row>
    <row r="15" spans="1:7" x14ac:dyDescent="0.25">
      <c r="A15" s="47" t="s">
        <v>34</v>
      </c>
      <c r="B15" s="87">
        <v>844930535.50999999</v>
      </c>
      <c r="C15" s="87">
        <v>94599569.019999996</v>
      </c>
      <c r="D15" s="87">
        <v>939530104.52999997</v>
      </c>
      <c r="E15" s="87">
        <v>197489603.91</v>
      </c>
      <c r="F15" s="87">
        <v>194512705.33000001</v>
      </c>
      <c r="G15" s="87">
        <f t="shared" si="2"/>
        <v>742040500.62</v>
      </c>
    </row>
    <row r="16" spans="1:7" x14ac:dyDescent="0.25">
      <c r="A16" s="47" t="s">
        <v>35</v>
      </c>
      <c r="B16" s="87">
        <v>19999999.920000002</v>
      </c>
      <c r="C16" s="87">
        <v>0</v>
      </c>
      <c r="D16" s="87">
        <v>19999999.920000002</v>
      </c>
      <c r="E16" s="87">
        <v>0</v>
      </c>
      <c r="F16" s="87">
        <v>0</v>
      </c>
      <c r="G16" s="87">
        <f t="shared" si="2"/>
        <v>19999999.920000002</v>
      </c>
    </row>
    <row r="17" spans="1:7" x14ac:dyDescent="0.25">
      <c r="A17" s="47" t="s">
        <v>36</v>
      </c>
      <c r="B17" s="87">
        <v>0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</row>
    <row r="18" spans="1:7" x14ac:dyDescent="0.25">
      <c r="A18" s="46" t="s">
        <v>37</v>
      </c>
      <c r="B18" s="86">
        <f t="shared" ref="B18:G18" si="3">SUM(B19:B27)</f>
        <v>319325384.19</v>
      </c>
      <c r="C18" s="86">
        <f t="shared" si="3"/>
        <v>80453365.470000014</v>
      </c>
      <c r="D18" s="86">
        <f t="shared" si="3"/>
        <v>399778749.65999997</v>
      </c>
      <c r="E18" s="86">
        <f t="shared" si="3"/>
        <v>58737427.229999997</v>
      </c>
      <c r="F18" s="86">
        <f t="shared" si="3"/>
        <v>47985469.359999999</v>
      </c>
      <c r="G18" s="86">
        <f t="shared" si="3"/>
        <v>341041322.43000007</v>
      </c>
    </row>
    <row r="19" spans="1:7" x14ac:dyDescent="0.25">
      <c r="A19" s="47" t="s">
        <v>38</v>
      </c>
      <c r="B19" s="87">
        <v>14272632.91</v>
      </c>
      <c r="C19" s="87">
        <v>4241957.62</v>
      </c>
      <c r="D19" s="87">
        <v>18514590.530000001</v>
      </c>
      <c r="E19" s="87">
        <v>1360744.56</v>
      </c>
      <c r="F19" s="87">
        <v>767093.98</v>
      </c>
      <c r="G19" s="87">
        <f>D19-E19</f>
        <v>17153845.970000003</v>
      </c>
    </row>
    <row r="20" spans="1:7" x14ac:dyDescent="0.25">
      <c r="A20" s="47" t="s">
        <v>39</v>
      </c>
      <c r="B20" s="87">
        <v>20743474.93</v>
      </c>
      <c r="C20" s="87">
        <v>8178654.4100000001</v>
      </c>
      <c r="D20" s="87">
        <v>28922129.34</v>
      </c>
      <c r="E20" s="87">
        <v>2115569.98</v>
      </c>
      <c r="F20" s="87">
        <v>1742389.97</v>
      </c>
      <c r="G20" s="87">
        <f t="shared" ref="G20:G27" si="4">D20-E20</f>
        <v>26806559.359999999</v>
      </c>
    </row>
    <row r="21" spans="1:7" x14ac:dyDescent="0.25">
      <c r="A21" s="47" t="s">
        <v>40</v>
      </c>
      <c r="B21" s="87">
        <v>930780</v>
      </c>
      <c r="C21" s="87">
        <v>332166.48</v>
      </c>
      <c r="D21" s="87">
        <v>1262946.48</v>
      </c>
      <c r="E21" s="87">
        <v>306397.5</v>
      </c>
      <c r="F21" s="87">
        <v>306397.5</v>
      </c>
      <c r="G21" s="87">
        <f t="shared" si="4"/>
        <v>956548.98</v>
      </c>
    </row>
    <row r="22" spans="1:7" x14ac:dyDescent="0.25">
      <c r="A22" s="47" t="s">
        <v>41</v>
      </c>
      <c r="B22" s="87">
        <v>35783093.950000003</v>
      </c>
      <c r="C22" s="87">
        <v>28631903.969999999</v>
      </c>
      <c r="D22" s="87">
        <v>64414997.920000002</v>
      </c>
      <c r="E22" s="87">
        <v>3147908.22</v>
      </c>
      <c r="F22" s="87">
        <v>1278283.99</v>
      </c>
      <c r="G22" s="87">
        <f t="shared" si="4"/>
        <v>61267089.700000003</v>
      </c>
    </row>
    <row r="23" spans="1:7" x14ac:dyDescent="0.25">
      <c r="A23" s="47" t="s">
        <v>42</v>
      </c>
      <c r="B23" s="87">
        <v>19756300.68</v>
      </c>
      <c r="C23" s="87">
        <v>1777031.03</v>
      </c>
      <c r="D23" s="87">
        <v>21533331.710000001</v>
      </c>
      <c r="E23" s="87">
        <v>1191452.78</v>
      </c>
      <c r="F23" s="87">
        <v>1185943.48</v>
      </c>
      <c r="G23" s="87">
        <f t="shared" si="4"/>
        <v>20341878.93</v>
      </c>
    </row>
    <row r="24" spans="1:7" x14ac:dyDescent="0.25">
      <c r="A24" s="47" t="s">
        <v>43</v>
      </c>
      <c r="B24" s="87">
        <v>184431864.28</v>
      </c>
      <c r="C24" s="87">
        <v>3722269.73</v>
      </c>
      <c r="D24" s="87">
        <v>188154134.00999999</v>
      </c>
      <c r="E24" s="87">
        <v>40853504.719999999</v>
      </c>
      <c r="F24" s="87">
        <v>36800634.909999996</v>
      </c>
      <c r="G24" s="87">
        <f t="shared" si="4"/>
        <v>147300629.28999999</v>
      </c>
    </row>
    <row r="25" spans="1:7" x14ac:dyDescent="0.25">
      <c r="A25" s="47" t="s">
        <v>44</v>
      </c>
      <c r="B25" s="87">
        <v>11446728.810000001</v>
      </c>
      <c r="C25" s="87">
        <v>25845673.440000001</v>
      </c>
      <c r="D25" s="87">
        <v>37292402.25</v>
      </c>
      <c r="E25" s="87">
        <v>2671606.69</v>
      </c>
      <c r="F25" s="87">
        <v>1158767.4099999999</v>
      </c>
      <c r="G25" s="87">
        <f t="shared" si="4"/>
        <v>34620795.560000002</v>
      </c>
    </row>
    <row r="26" spans="1:7" x14ac:dyDescent="0.25">
      <c r="A26" s="47" t="s">
        <v>45</v>
      </c>
      <c r="B26" s="87">
        <v>2335005</v>
      </c>
      <c r="C26" s="87">
        <v>3739012.09</v>
      </c>
      <c r="D26" s="87">
        <v>6074017.0899999999</v>
      </c>
      <c r="E26" s="87">
        <v>532018.99</v>
      </c>
      <c r="F26" s="87">
        <v>245527.99</v>
      </c>
      <c r="G26" s="87">
        <f t="shared" si="4"/>
        <v>5541998.0999999996</v>
      </c>
    </row>
    <row r="27" spans="1:7" x14ac:dyDescent="0.25">
      <c r="A27" s="47" t="s">
        <v>46</v>
      </c>
      <c r="B27" s="87">
        <v>29625503.629999999</v>
      </c>
      <c r="C27" s="87">
        <v>3984696.7</v>
      </c>
      <c r="D27" s="87">
        <v>33610200.329999998</v>
      </c>
      <c r="E27" s="87">
        <v>6558223.79</v>
      </c>
      <c r="F27" s="87">
        <v>4500430.13</v>
      </c>
      <c r="G27" s="87">
        <f t="shared" si="4"/>
        <v>27051976.539999999</v>
      </c>
    </row>
    <row r="28" spans="1:7" x14ac:dyDescent="0.25">
      <c r="A28" s="46" t="s">
        <v>47</v>
      </c>
      <c r="B28" s="86">
        <f t="shared" ref="B28:G28" si="5">SUM(B29:B37)</f>
        <v>1323800322.6599998</v>
      </c>
      <c r="C28" s="86">
        <f t="shared" si="5"/>
        <v>393614615.24000007</v>
      </c>
      <c r="D28" s="86">
        <f t="shared" si="5"/>
        <v>1717414937.8999996</v>
      </c>
      <c r="E28" s="86">
        <f t="shared" si="5"/>
        <v>192958011.49000001</v>
      </c>
      <c r="F28" s="86">
        <f t="shared" si="5"/>
        <v>172483469.35999995</v>
      </c>
      <c r="G28" s="86">
        <f t="shared" si="5"/>
        <v>1524456926.4100001</v>
      </c>
    </row>
    <row r="29" spans="1:7" x14ac:dyDescent="0.25">
      <c r="A29" s="47" t="s">
        <v>48</v>
      </c>
      <c r="B29" s="87">
        <v>304507581.72000003</v>
      </c>
      <c r="C29" s="87">
        <v>20141073.43</v>
      </c>
      <c r="D29" s="87">
        <v>324648655.14999998</v>
      </c>
      <c r="E29" s="87">
        <v>44992587.420000002</v>
      </c>
      <c r="F29" s="87">
        <v>44883688.909999996</v>
      </c>
      <c r="G29" s="87">
        <f>D29-E29</f>
        <v>279656067.72999996</v>
      </c>
    </row>
    <row r="30" spans="1:7" x14ac:dyDescent="0.25">
      <c r="A30" s="47" t="s">
        <v>49</v>
      </c>
      <c r="B30" s="87">
        <v>108997972.23999999</v>
      </c>
      <c r="C30" s="87">
        <v>21585815.359999999</v>
      </c>
      <c r="D30" s="87">
        <v>130583787.59999999</v>
      </c>
      <c r="E30" s="87">
        <v>11274767.369999999</v>
      </c>
      <c r="F30" s="87">
        <v>8860399.4399999995</v>
      </c>
      <c r="G30" s="87">
        <f t="shared" ref="G30:G37" si="6">D30-E30</f>
        <v>119309020.22999999</v>
      </c>
    </row>
    <row r="31" spans="1:7" x14ac:dyDescent="0.25">
      <c r="A31" s="47" t="s">
        <v>50</v>
      </c>
      <c r="B31" s="87">
        <v>183149911.77000001</v>
      </c>
      <c r="C31" s="87">
        <v>35887711.780000001</v>
      </c>
      <c r="D31" s="87">
        <v>219037623.55000001</v>
      </c>
      <c r="E31" s="87">
        <v>20275577.620000001</v>
      </c>
      <c r="F31" s="87">
        <v>18123352.66</v>
      </c>
      <c r="G31" s="87">
        <f t="shared" si="6"/>
        <v>198762045.93000001</v>
      </c>
    </row>
    <row r="32" spans="1:7" x14ac:dyDescent="0.25">
      <c r="A32" s="47" t="s">
        <v>51</v>
      </c>
      <c r="B32" s="87">
        <v>54661646.159999996</v>
      </c>
      <c r="C32" s="87">
        <v>213837.75</v>
      </c>
      <c r="D32" s="87">
        <v>54875483.909999996</v>
      </c>
      <c r="E32" s="87">
        <v>10743531.300000001</v>
      </c>
      <c r="F32" s="87">
        <v>10661523.140000001</v>
      </c>
      <c r="G32" s="87">
        <f t="shared" si="6"/>
        <v>44131952.609999999</v>
      </c>
    </row>
    <row r="33" spans="1:7" ht="14.45" customHeight="1" x14ac:dyDescent="0.25">
      <c r="A33" s="47" t="s">
        <v>52</v>
      </c>
      <c r="B33" s="87">
        <v>338683097.06</v>
      </c>
      <c r="C33" s="87">
        <v>309030383.18000001</v>
      </c>
      <c r="D33" s="87">
        <v>647713480.24000001</v>
      </c>
      <c r="E33" s="87">
        <v>67790415.670000002</v>
      </c>
      <c r="F33" s="87">
        <v>60493992.93</v>
      </c>
      <c r="G33" s="87">
        <f t="shared" si="6"/>
        <v>579923064.57000005</v>
      </c>
    </row>
    <row r="34" spans="1:7" ht="14.45" customHeight="1" x14ac:dyDescent="0.25">
      <c r="A34" s="47" t="s">
        <v>53</v>
      </c>
      <c r="B34" s="87">
        <v>112983489.05</v>
      </c>
      <c r="C34" s="87">
        <v>6191707.9699999997</v>
      </c>
      <c r="D34" s="87">
        <v>119175197.02</v>
      </c>
      <c r="E34" s="87">
        <v>15060608.27</v>
      </c>
      <c r="F34" s="87">
        <v>7710401.9500000002</v>
      </c>
      <c r="G34" s="87">
        <f t="shared" si="6"/>
        <v>104114588.75</v>
      </c>
    </row>
    <row r="35" spans="1:7" ht="14.45" customHeight="1" x14ac:dyDescent="0.25">
      <c r="A35" s="47" t="s">
        <v>54</v>
      </c>
      <c r="B35" s="87">
        <v>6754399.3700000001</v>
      </c>
      <c r="C35" s="87">
        <v>-232987</v>
      </c>
      <c r="D35" s="87">
        <v>6521412.3700000001</v>
      </c>
      <c r="E35" s="87">
        <v>213731.12</v>
      </c>
      <c r="F35" s="87">
        <v>189612.41</v>
      </c>
      <c r="G35" s="87">
        <f t="shared" si="6"/>
        <v>6307681.25</v>
      </c>
    </row>
    <row r="36" spans="1:7" ht="14.45" customHeight="1" x14ac:dyDescent="0.25">
      <c r="A36" s="47" t="s">
        <v>55</v>
      </c>
      <c r="B36" s="87">
        <v>104038830.7</v>
      </c>
      <c r="C36" s="87">
        <v>629602.36</v>
      </c>
      <c r="D36" s="87">
        <v>104668433.06</v>
      </c>
      <c r="E36" s="87">
        <v>6334115.1100000003</v>
      </c>
      <c r="F36" s="87">
        <v>5368807.7800000003</v>
      </c>
      <c r="G36" s="87">
        <f t="shared" si="6"/>
        <v>98334317.950000003</v>
      </c>
    </row>
    <row r="37" spans="1:7" ht="14.45" customHeight="1" x14ac:dyDescent="0.25">
      <c r="A37" s="47" t="s">
        <v>56</v>
      </c>
      <c r="B37" s="87">
        <v>110023394.59</v>
      </c>
      <c r="C37" s="87">
        <v>167470.41</v>
      </c>
      <c r="D37" s="87">
        <v>110190865</v>
      </c>
      <c r="E37" s="87">
        <v>16272677.609999999</v>
      </c>
      <c r="F37" s="87">
        <v>16191690.140000001</v>
      </c>
      <c r="G37" s="87">
        <f t="shared" si="6"/>
        <v>93918187.390000001</v>
      </c>
    </row>
    <row r="38" spans="1:7" x14ac:dyDescent="0.25">
      <c r="A38" s="46" t="s">
        <v>57</v>
      </c>
      <c r="B38" s="86">
        <f t="shared" ref="B38:G38" si="7">SUM(B39:B47)</f>
        <v>1106771859.1600001</v>
      </c>
      <c r="C38" s="86">
        <f t="shared" si="7"/>
        <v>88726234.609999999</v>
      </c>
      <c r="D38" s="86">
        <f t="shared" si="7"/>
        <v>1195498093.7700002</v>
      </c>
      <c r="E38" s="86">
        <f t="shared" si="7"/>
        <v>384477855.40999997</v>
      </c>
      <c r="F38" s="86">
        <f t="shared" si="7"/>
        <v>287443421.81999999</v>
      </c>
      <c r="G38" s="86">
        <f t="shared" si="7"/>
        <v>811020238.36000013</v>
      </c>
    </row>
    <row r="39" spans="1:7" x14ac:dyDescent="0.25">
      <c r="A39" s="47" t="s">
        <v>58</v>
      </c>
      <c r="B39" s="87">
        <v>0</v>
      </c>
      <c r="C39" s="87">
        <v>0</v>
      </c>
      <c r="D39" s="87">
        <v>0</v>
      </c>
      <c r="E39" s="87">
        <v>0</v>
      </c>
      <c r="F39" s="87">
        <v>0</v>
      </c>
      <c r="G39" s="87">
        <f>D39-E39</f>
        <v>0</v>
      </c>
    </row>
    <row r="40" spans="1:7" x14ac:dyDescent="0.25">
      <c r="A40" s="47" t="s">
        <v>59</v>
      </c>
      <c r="B40" s="87">
        <v>760036679.13999999</v>
      </c>
      <c r="C40" s="87">
        <v>63625206.829999998</v>
      </c>
      <c r="D40" s="87">
        <v>823661885.97000003</v>
      </c>
      <c r="E40" s="87">
        <v>304011511.31999999</v>
      </c>
      <c r="F40" s="87">
        <v>255567963.5</v>
      </c>
      <c r="G40" s="87">
        <f t="shared" ref="G40:G47" si="8">D40-E40</f>
        <v>519650374.65000004</v>
      </c>
    </row>
    <row r="41" spans="1:7" x14ac:dyDescent="0.25">
      <c r="A41" s="47" t="s">
        <v>60</v>
      </c>
      <c r="B41" s="87">
        <v>109548884.40000001</v>
      </c>
      <c r="C41" s="87">
        <v>9472950</v>
      </c>
      <c r="D41" s="87">
        <v>119021834.40000001</v>
      </c>
      <c r="E41" s="87">
        <v>12130654.59</v>
      </c>
      <c r="F41" s="87">
        <v>8665971.3200000003</v>
      </c>
      <c r="G41" s="87">
        <f t="shared" si="8"/>
        <v>106891179.81</v>
      </c>
    </row>
    <row r="42" spans="1:7" x14ac:dyDescent="0.25">
      <c r="A42" s="47" t="s">
        <v>61</v>
      </c>
      <c r="B42" s="87">
        <v>235090908.22999999</v>
      </c>
      <c r="C42" s="87">
        <v>15628077.779999999</v>
      </c>
      <c r="D42" s="87">
        <v>250718986.00999999</v>
      </c>
      <c r="E42" s="87">
        <v>67936112.299999997</v>
      </c>
      <c r="F42" s="87">
        <v>22809909.800000001</v>
      </c>
      <c r="G42" s="87">
        <f t="shared" si="8"/>
        <v>182782873.70999998</v>
      </c>
    </row>
    <row r="43" spans="1:7" x14ac:dyDescent="0.25">
      <c r="A43" s="47" t="s">
        <v>62</v>
      </c>
      <c r="B43" s="87">
        <v>1795387.39</v>
      </c>
      <c r="C43" s="87">
        <v>0</v>
      </c>
      <c r="D43" s="87">
        <v>1795387.39</v>
      </c>
      <c r="E43" s="87">
        <v>373111.2</v>
      </c>
      <c r="F43" s="87">
        <v>373111.2</v>
      </c>
      <c r="G43" s="87">
        <f t="shared" si="8"/>
        <v>1422276.19</v>
      </c>
    </row>
    <row r="44" spans="1:7" x14ac:dyDescent="0.25">
      <c r="A44" s="47" t="s">
        <v>63</v>
      </c>
      <c r="B44" s="87">
        <v>0</v>
      </c>
      <c r="C44" s="87">
        <v>0</v>
      </c>
      <c r="D44" s="87">
        <v>0</v>
      </c>
      <c r="E44" s="87">
        <v>0</v>
      </c>
      <c r="F44" s="87">
        <v>0</v>
      </c>
      <c r="G44" s="87">
        <f t="shared" si="8"/>
        <v>0</v>
      </c>
    </row>
    <row r="45" spans="1:7" x14ac:dyDescent="0.25">
      <c r="A45" s="47" t="s">
        <v>64</v>
      </c>
      <c r="B45" s="87">
        <v>0</v>
      </c>
      <c r="C45" s="87">
        <v>0</v>
      </c>
      <c r="D45" s="87">
        <v>0</v>
      </c>
      <c r="E45" s="87">
        <v>0</v>
      </c>
      <c r="F45" s="87">
        <v>0</v>
      </c>
      <c r="G45" s="87">
        <f t="shared" si="8"/>
        <v>0</v>
      </c>
    </row>
    <row r="46" spans="1:7" x14ac:dyDescent="0.25">
      <c r="A46" s="47" t="s">
        <v>65</v>
      </c>
      <c r="B46" s="87">
        <v>0</v>
      </c>
      <c r="C46" s="87">
        <v>0</v>
      </c>
      <c r="D46" s="87">
        <v>0</v>
      </c>
      <c r="E46" s="87">
        <v>0</v>
      </c>
      <c r="F46" s="87">
        <v>0</v>
      </c>
      <c r="G46" s="87">
        <f t="shared" si="8"/>
        <v>0</v>
      </c>
    </row>
    <row r="47" spans="1:7" x14ac:dyDescent="0.25">
      <c r="A47" s="47" t="s">
        <v>66</v>
      </c>
      <c r="B47" s="87">
        <v>300000</v>
      </c>
      <c r="C47" s="87">
        <v>0</v>
      </c>
      <c r="D47" s="87">
        <v>300000</v>
      </c>
      <c r="E47" s="87">
        <v>26466</v>
      </c>
      <c r="F47" s="87">
        <v>26466</v>
      </c>
      <c r="G47" s="87">
        <f t="shared" si="8"/>
        <v>273534</v>
      </c>
    </row>
    <row r="48" spans="1:7" x14ac:dyDescent="0.25">
      <c r="A48" s="46" t="s">
        <v>67</v>
      </c>
      <c r="B48" s="86">
        <f t="shared" ref="B48:G48" si="9">SUM(B49:B57)</f>
        <v>136789190.28999999</v>
      </c>
      <c r="C48" s="86">
        <f t="shared" si="9"/>
        <v>213077644.78999999</v>
      </c>
      <c r="D48" s="86">
        <f t="shared" si="9"/>
        <v>349866835.07999998</v>
      </c>
      <c r="E48" s="86">
        <f t="shared" si="9"/>
        <v>51025326.709999993</v>
      </c>
      <c r="F48" s="86">
        <f t="shared" si="9"/>
        <v>38034075.979999997</v>
      </c>
      <c r="G48" s="86">
        <f t="shared" si="9"/>
        <v>298841508.37</v>
      </c>
    </row>
    <row r="49" spans="1:7" x14ac:dyDescent="0.25">
      <c r="A49" s="47" t="s">
        <v>68</v>
      </c>
      <c r="B49" s="87">
        <v>35028977.25</v>
      </c>
      <c r="C49" s="87">
        <v>28521859.18</v>
      </c>
      <c r="D49" s="87">
        <v>63550836.43</v>
      </c>
      <c r="E49" s="87">
        <v>4482412.9800000004</v>
      </c>
      <c r="F49" s="87">
        <v>1755055.32</v>
      </c>
      <c r="G49" s="87">
        <f>D49-E49</f>
        <v>59068423.450000003</v>
      </c>
    </row>
    <row r="50" spans="1:7" x14ac:dyDescent="0.25">
      <c r="A50" s="47" t="s">
        <v>69</v>
      </c>
      <c r="B50" s="87">
        <v>5935744.7999999998</v>
      </c>
      <c r="C50" s="87">
        <v>9327183.1500000004</v>
      </c>
      <c r="D50" s="87">
        <v>15262927.949999999</v>
      </c>
      <c r="E50" s="87">
        <v>8493392.9600000009</v>
      </c>
      <c r="F50" s="87">
        <v>0</v>
      </c>
      <c r="G50" s="87">
        <f t="shared" ref="G50:G57" si="10">D50-E50</f>
        <v>6769534.9899999984</v>
      </c>
    </row>
    <row r="51" spans="1:7" x14ac:dyDescent="0.25">
      <c r="A51" s="47" t="s">
        <v>70</v>
      </c>
      <c r="B51" s="87">
        <v>1348123</v>
      </c>
      <c r="C51" s="87">
        <v>2669184.08</v>
      </c>
      <c r="D51" s="87">
        <v>4017307.08</v>
      </c>
      <c r="E51" s="87">
        <v>129590.06</v>
      </c>
      <c r="F51" s="87">
        <v>129590.06</v>
      </c>
      <c r="G51" s="87">
        <f t="shared" si="10"/>
        <v>3887717.02</v>
      </c>
    </row>
    <row r="52" spans="1:7" x14ac:dyDescent="0.25">
      <c r="A52" s="47" t="s">
        <v>71</v>
      </c>
      <c r="B52" s="87">
        <v>44964120.5</v>
      </c>
      <c r="C52" s="87">
        <v>56844176.530000001</v>
      </c>
      <c r="D52" s="87">
        <v>101808297.03</v>
      </c>
      <c r="E52" s="87">
        <v>34557082.259999998</v>
      </c>
      <c r="F52" s="87">
        <v>33590282.439999998</v>
      </c>
      <c r="G52" s="87">
        <f t="shared" si="10"/>
        <v>67251214.770000011</v>
      </c>
    </row>
    <row r="53" spans="1:7" x14ac:dyDescent="0.25">
      <c r="A53" s="47" t="s">
        <v>72</v>
      </c>
      <c r="B53" s="87">
        <v>16373367.960000001</v>
      </c>
      <c r="C53" s="87">
        <v>10041467.59</v>
      </c>
      <c r="D53" s="87">
        <v>26414835.550000001</v>
      </c>
      <c r="E53" s="87">
        <v>0</v>
      </c>
      <c r="F53" s="87">
        <v>0</v>
      </c>
      <c r="G53" s="87">
        <f t="shared" si="10"/>
        <v>26414835.550000001</v>
      </c>
    </row>
    <row r="54" spans="1:7" x14ac:dyDescent="0.25">
      <c r="A54" s="47" t="s">
        <v>73</v>
      </c>
      <c r="B54" s="87">
        <v>26164626.109999999</v>
      </c>
      <c r="C54" s="87">
        <v>78617773.230000004</v>
      </c>
      <c r="D54" s="87">
        <v>104782399.34</v>
      </c>
      <c r="E54" s="87">
        <v>3360450.73</v>
      </c>
      <c r="F54" s="87">
        <v>2556750.44</v>
      </c>
      <c r="G54" s="87">
        <f t="shared" si="10"/>
        <v>101421948.61</v>
      </c>
    </row>
    <row r="55" spans="1:7" x14ac:dyDescent="0.25">
      <c r="A55" s="47" t="s">
        <v>74</v>
      </c>
      <c r="B55" s="87">
        <v>0</v>
      </c>
      <c r="C55" s="87">
        <v>0</v>
      </c>
      <c r="D55" s="87">
        <v>0</v>
      </c>
      <c r="E55" s="87">
        <v>0</v>
      </c>
      <c r="F55" s="87">
        <v>0</v>
      </c>
      <c r="G55" s="87">
        <f t="shared" si="10"/>
        <v>0</v>
      </c>
    </row>
    <row r="56" spans="1:7" x14ac:dyDescent="0.25">
      <c r="A56" s="47" t="s">
        <v>75</v>
      </c>
      <c r="B56" s="87">
        <v>0</v>
      </c>
      <c r="C56" s="87">
        <v>15536446.4</v>
      </c>
      <c r="D56" s="87">
        <v>15536446.4</v>
      </c>
      <c r="E56" s="87">
        <v>0</v>
      </c>
      <c r="F56" s="87">
        <v>0</v>
      </c>
      <c r="G56" s="87">
        <f t="shared" si="10"/>
        <v>15536446.4</v>
      </c>
    </row>
    <row r="57" spans="1:7" x14ac:dyDescent="0.25">
      <c r="A57" s="47" t="s">
        <v>76</v>
      </c>
      <c r="B57" s="87">
        <v>6974230.6699999999</v>
      </c>
      <c r="C57" s="87">
        <v>11519554.630000001</v>
      </c>
      <c r="D57" s="87">
        <v>18493785.300000001</v>
      </c>
      <c r="E57" s="87">
        <v>2397.7199999999998</v>
      </c>
      <c r="F57" s="87">
        <v>2397.7199999999998</v>
      </c>
      <c r="G57" s="87">
        <f t="shared" si="10"/>
        <v>18491387.580000002</v>
      </c>
    </row>
    <row r="58" spans="1:7" x14ac:dyDescent="0.25">
      <c r="A58" s="46" t="s">
        <v>77</v>
      </c>
      <c r="B58" s="86">
        <f t="shared" ref="B58:G58" si="11">SUM(B59:B61)</f>
        <v>282987534.34000003</v>
      </c>
      <c r="C58" s="86">
        <f t="shared" si="11"/>
        <v>2489034136.5599999</v>
      </c>
      <c r="D58" s="86">
        <f t="shared" si="11"/>
        <v>2772021670.9000001</v>
      </c>
      <c r="E58" s="86">
        <f t="shared" si="11"/>
        <v>193736908.41999999</v>
      </c>
      <c r="F58" s="86">
        <f t="shared" si="11"/>
        <v>151651359.80000001</v>
      </c>
      <c r="G58" s="86">
        <f t="shared" si="11"/>
        <v>2578284762.48</v>
      </c>
    </row>
    <row r="59" spans="1:7" x14ac:dyDescent="0.25">
      <c r="A59" s="47" t="s">
        <v>78</v>
      </c>
      <c r="B59" s="87">
        <v>211144376.81</v>
      </c>
      <c r="C59" s="87">
        <v>1436962737.6800001</v>
      </c>
      <c r="D59" s="87">
        <v>1648107114.49</v>
      </c>
      <c r="E59" s="87">
        <v>135720025.34999999</v>
      </c>
      <c r="F59" s="87">
        <v>97057353.799999997</v>
      </c>
      <c r="G59" s="87">
        <f>D59-E59</f>
        <v>1512387089.1400001</v>
      </c>
    </row>
    <row r="60" spans="1:7" x14ac:dyDescent="0.25">
      <c r="A60" s="47" t="s">
        <v>79</v>
      </c>
      <c r="B60" s="87">
        <v>71843157.530000001</v>
      </c>
      <c r="C60" s="87">
        <v>1052071398.88</v>
      </c>
      <c r="D60" s="87">
        <v>1123914556.4100001</v>
      </c>
      <c r="E60" s="87">
        <v>58016883.07</v>
      </c>
      <c r="F60" s="87">
        <v>54594006</v>
      </c>
      <c r="G60" s="87">
        <f t="shared" ref="G60:G61" si="12">D60-E60</f>
        <v>1065897673.34</v>
      </c>
    </row>
    <row r="61" spans="1:7" x14ac:dyDescent="0.25">
      <c r="A61" s="47" t="s">
        <v>80</v>
      </c>
      <c r="B61" s="87">
        <v>0</v>
      </c>
      <c r="C61" s="87">
        <v>0</v>
      </c>
      <c r="D61" s="87">
        <v>0</v>
      </c>
      <c r="E61" s="87">
        <v>0</v>
      </c>
      <c r="F61" s="87">
        <v>0</v>
      </c>
      <c r="G61" s="87">
        <f t="shared" si="12"/>
        <v>0</v>
      </c>
    </row>
    <row r="62" spans="1:7" x14ac:dyDescent="0.25">
      <c r="A62" s="46" t="s">
        <v>81</v>
      </c>
      <c r="B62" s="86">
        <f t="shared" ref="B62:G62" si="13">SUM(B63:B67,B69:B70)</f>
        <v>215829597</v>
      </c>
      <c r="C62" s="86">
        <f t="shared" si="13"/>
        <v>-142929210.27000001</v>
      </c>
      <c r="D62" s="86">
        <f t="shared" si="13"/>
        <v>72900386.730000004</v>
      </c>
      <c r="E62" s="86">
        <f t="shared" si="13"/>
        <v>0</v>
      </c>
      <c r="F62" s="86">
        <f t="shared" si="13"/>
        <v>0</v>
      </c>
      <c r="G62" s="86">
        <f t="shared" si="13"/>
        <v>72900386.730000004</v>
      </c>
    </row>
    <row r="63" spans="1:7" x14ac:dyDescent="0.25">
      <c r="A63" s="47" t="s">
        <v>82</v>
      </c>
      <c r="B63" s="87">
        <v>0</v>
      </c>
      <c r="C63" s="87">
        <v>0</v>
      </c>
      <c r="D63" s="87">
        <v>0</v>
      </c>
      <c r="E63" s="87">
        <v>0</v>
      </c>
      <c r="F63" s="87">
        <v>0</v>
      </c>
      <c r="G63" s="87">
        <f>D63-E63</f>
        <v>0</v>
      </c>
    </row>
    <row r="64" spans="1:7" x14ac:dyDescent="0.25">
      <c r="A64" s="47" t="s">
        <v>83</v>
      </c>
      <c r="B64" s="87">
        <v>0</v>
      </c>
      <c r="C64" s="87">
        <v>0</v>
      </c>
      <c r="D64" s="87">
        <v>0</v>
      </c>
      <c r="E64" s="87">
        <v>0</v>
      </c>
      <c r="F64" s="87">
        <v>0</v>
      </c>
      <c r="G64" s="87">
        <f t="shared" ref="G64:G70" si="14">D64-E64</f>
        <v>0</v>
      </c>
    </row>
    <row r="65" spans="1:7" x14ac:dyDescent="0.25">
      <c r="A65" s="47" t="s">
        <v>84</v>
      </c>
      <c r="B65" s="87">
        <v>0</v>
      </c>
      <c r="C65" s="87">
        <v>0</v>
      </c>
      <c r="D65" s="87">
        <v>0</v>
      </c>
      <c r="E65" s="87">
        <v>0</v>
      </c>
      <c r="F65" s="87">
        <v>0</v>
      </c>
      <c r="G65" s="87">
        <f t="shared" si="14"/>
        <v>0</v>
      </c>
    </row>
    <row r="66" spans="1:7" x14ac:dyDescent="0.25">
      <c r="A66" s="47" t="s">
        <v>85</v>
      </c>
      <c r="B66" s="87">
        <v>0</v>
      </c>
      <c r="C66" s="87">
        <v>0</v>
      </c>
      <c r="D66" s="87">
        <v>0</v>
      </c>
      <c r="E66" s="87">
        <v>0</v>
      </c>
      <c r="F66" s="87">
        <v>0</v>
      </c>
      <c r="G66" s="87">
        <f t="shared" si="14"/>
        <v>0</v>
      </c>
    </row>
    <row r="67" spans="1:7" x14ac:dyDescent="0.25">
      <c r="A67" s="47" t="s">
        <v>86</v>
      </c>
      <c r="B67" s="87">
        <v>0</v>
      </c>
      <c r="C67" s="87">
        <v>0</v>
      </c>
      <c r="D67" s="87">
        <v>0</v>
      </c>
      <c r="E67" s="87">
        <v>0</v>
      </c>
      <c r="F67" s="87">
        <v>0</v>
      </c>
      <c r="G67" s="87">
        <f t="shared" si="14"/>
        <v>0</v>
      </c>
    </row>
    <row r="68" spans="1:7" x14ac:dyDescent="0.25">
      <c r="A68" s="47" t="s">
        <v>87</v>
      </c>
      <c r="B68" s="87">
        <v>0</v>
      </c>
      <c r="C68" s="87">
        <v>0</v>
      </c>
      <c r="D68" s="87">
        <v>0</v>
      </c>
      <c r="E68" s="87">
        <v>0</v>
      </c>
      <c r="F68" s="87">
        <v>0</v>
      </c>
      <c r="G68" s="87">
        <f t="shared" si="14"/>
        <v>0</v>
      </c>
    </row>
    <row r="69" spans="1:7" x14ac:dyDescent="0.25">
      <c r="A69" s="47" t="s">
        <v>88</v>
      </c>
      <c r="B69" s="87">
        <v>215829597</v>
      </c>
      <c r="C69" s="87">
        <v>-142929210.27000001</v>
      </c>
      <c r="D69" s="87">
        <v>72900386.730000004</v>
      </c>
      <c r="E69" s="87">
        <v>0</v>
      </c>
      <c r="F69" s="87">
        <v>0</v>
      </c>
      <c r="G69" s="87">
        <f t="shared" si="14"/>
        <v>72900386.730000004</v>
      </c>
    </row>
    <row r="70" spans="1:7" x14ac:dyDescent="0.25">
      <c r="A70" s="47" t="s">
        <v>89</v>
      </c>
      <c r="B70" s="87">
        <v>0</v>
      </c>
      <c r="C70" s="87">
        <v>0</v>
      </c>
      <c r="D70" s="87">
        <v>0</v>
      </c>
      <c r="E70" s="87">
        <v>0</v>
      </c>
      <c r="F70" s="87">
        <v>0</v>
      </c>
      <c r="G70" s="87">
        <f t="shared" si="14"/>
        <v>0</v>
      </c>
    </row>
    <row r="71" spans="1:7" x14ac:dyDescent="0.25">
      <c r="A71" s="46" t="s">
        <v>90</v>
      </c>
      <c r="B71" s="86">
        <f t="shared" ref="B71:G71" si="15">SUM(B72:B74)</f>
        <v>0</v>
      </c>
      <c r="C71" s="86">
        <f t="shared" si="15"/>
        <v>0</v>
      </c>
      <c r="D71" s="86">
        <f t="shared" si="15"/>
        <v>0</v>
      </c>
      <c r="E71" s="86">
        <f t="shared" si="15"/>
        <v>0</v>
      </c>
      <c r="F71" s="86">
        <f t="shared" si="15"/>
        <v>0</v>
      </c>
      <c r="G71" s="86">
        <f t="shared" si="15"/>
        <v>0</v>
      </c>
    </row>
    <row r="72" spans="1:7" x14ac:dyDescent="0.25">
      <c r="A72" s="47" t="s">
        <v>91</v>
      </c>
      <c r="B72" s="87">
        <v>0</v>
      </c>
      <c r="C72" s="87">
        <v>0</v>
      </c>
      <c r="D72" s="87">
        <v>0</v>
      </c>
      <c r="E72" s="87">
        <v>0</v>
      </c>
      <c r="F72" s="87">
        <v>0</v>
      </c>
      <c r="G72" s="87">
        <f>D72-E72</f>
        <v>0</v>
      </c>
    </row>
    <row r="73" spans="1:7" x14ac:dyDescent="0.25">
      <c r="A73" s="47" t="s">
        <v>92</v>
      </c>
      <c r="B73" s="87">
        <v>0</v>
      </c>
      <c r="C73" s="87">
        <v>0</v>
      </c>
      <c r="D73" s="87">
        <v>0</v>
      </c>
      <c r="E73" s="87">
        <v>0</v>
      </c>
      <c r="F73" s="87">
        <v>0</v>
      </c>
      <c r="G73" s="87">
        <f t="shared" ref="G73:G74" si="16">D73-E73</f>
        <v>0</v>
      </c>
    </row>
    <row r="74" spans="1:7" x14ac:dyDescent="0.25">
      <c r="A74" s="47" t="s">
        <v>93</v>
      </c>
      <c r="B74" s="87">
        <v>0</v>
      </c>
      <c r="C74" s="87">
        <v>0</v>
      </c>
      <c r="D74" s="87">
        <v>0</v>
      </c>
      <c r="E74" s="87">
        <v>0</v>
      </c>
      <c r="F74" s="87">
        <v>0</v>
      </c>
      <c r="G74" s="87">
        <f t="shared" si="16"/>
        <v>0</v>
      </c>
    </row>
    <row r="75" spans="1:7" x14ac:dyDescent="0.25">
      <c r="A75" s="46" t="s">
        <v>94</v>
      </c>
      <c r="B75" s="86">
        <f t="shared" ref="B75:G75" si="17">SUM(B76:B82)</f>
        <v>0</v>
      </c>
      <c r="C75" s="86">
        <f t="shared" si="17"/>
        <v>0</v>
      </c>
      <c r="D75" s="86">
        <f t="shared" si="17"/>
        <v>0</v>
      </c>
      <c r="E75" s="86">
        <f t="shared" si="17"/>
        <v>0</v>
      </c>
      <c r="F75" s="86">
        <f t="shared" si="17"/>
        <v>0</v>
      </c>
      <c r="G75" s="86">
        <f t="shared" si="17"/>
        <v>0</v>
      </c>
    </row>
    <row r="76" spans="1:7" x14ac:dyDescent="0.25">
      <c r="A76" s="47" t="s">
        <v>95</v>
      </c>
      <c r="B76" s="87">
        <v>0</v>
      </c>
      <c r="C76" s="87">
        <v>0</v>
      </c>
      <c r="D76" s="87">
        <v>0</v>
      </c>
      <c r="E76" s="87">
        <v>0</v>
      </c>
      <c r="F76" s="87">
        <v>0</v>
      </c>
      <c r="G76" s="87">
        <f>D76-E76</f>
        <v>0</v>
      </c>
    </row>
    <row r="77" spans="1:7" x14ac:dyDescent="0.25">
      <c r="A77" s="47" t="s">
        <v>96</v>
      </c>
      <c r="B77" s="87">
        <v>0</v>
      </c>
      <c r="C77" s="87">
        <v>0</v>
      </c>
      <c r="D77" s="87">
        <v>0</v>
      </c>
      <c r="E77" s="87">
        <v>0</v>
      </c>
      <c r="F77" s="87">
        <v>0</v>
      </c>
      <c r="G77" s="87">
        <f t="shared" ref="G77:G82" si="18">D77-E77</f>
        <v>0</v>
      </c>
    </row>
    <row r="78" spans="1:7" x14ac:dyDescent="0.25">
      <c r="A78" s="47" t="s">
        <v>97</v>
      </c>
      <c r="B78" s="87">
        <v>0</v>
      </c>
      <c r="C78" s="87">
        <v>0</v>
      </c>
      <c r="D78" s="87">
        <v>0</v>
      </c>
      <c r="E78" s="87">
        <v>0</v>
      </c>
      <c r="F78" s="87">
        <v>0</v>
      </c>
      <c r="G78" s="87">
        <f t="shared" si="18"/>
        <v>0</v>
      </c>
    </row>
    <row r="79" spans="1:7" x14ac:dyDescent="0.25">
      <c r="A79" s="47" t="s">
        <v>98</v>
      </c>
      <c r="B79" s="87">
        <v>0</v>
      </c>
      <c r="C79" s="87">
        <v>0</v>
      </c>
      <c r="D79" s="87">
        <v>0</v>
      </c>
      <c r="E79" s="87">
        <v>0</v>
      </c>
      <c r="F79" s="87">
        <v>0</v>
      </c>
      <c r="G79" s="87">
        <f t="shared" si="18"/>
        <v>0</v>
      </c>
    </row>
    <row r="80" spans="1:7" x14ac:dyDescent="0.25">
      <c r="A80" s="47" t="s">
        <v>99</v>
      </c>
      <c r="B80" s="87">
        <v>0</v>
      </c>
      <c r="C80" s="87">
        <v>0</v>
      </c>
      <c r="D80" s="87">
        <v>0</v>
      </c>
      <c r="E80" s="87">
        <v>0</v>
      </c>
      <c r="F80" s="87">
        <v>0</v>
      </c>
      <c r="G80" s="87">
        <f t="shared" si="18"/>
        <v>0</v>
      </c>
    </row>
    <row r="81" spans="1:7" x14ac:dyDescent="0.25">
      <c r="A81" s="47" t="s">
        <v>100</v>
      </c>
      <c r="B81" s="87">
        <v>0</v>
      </c>
      <c r="C81" s="87">
        <v>0</v>
      </c>
      <c r="D81" s="87">
        <v>0</v>
      </c>
      <c r="E81" s="87">
        <v>0</v>
      </c>
      <c r="F81" s="87">
        <v>0</v>
      </c>
      <c r="G81" s="87">
        <f t="shared" si="18"/>
        <v>0</v>
      </c>
    </row>
    <row r="82" spans="1:7" x14ac:dyDescent="0.25">
      <c r="A82" s="47" t="s">
        <v>101</v>
      </c>
      <c r="B82" s="87">
        <v>0</v>
      </c>
      <c r="C82" s="87">
        <v>0</v>
      </c>
      <c r="D82" s="87">
        <v>0</v>
      </c>
      <c r="E82" s="87">
        <v>0</v>
      </c>
      <c r="F82" s="87">
        <v>0</v>
      </c>
      <c r="G82" s="87">
        <f t="shared" si="18"/>
        <v>0</v>
      </c>
    </row>
    <row r="83" spans="1:7" x14ac:dyDescent="0.25">
      <c r="A83" s="48"/>
      <c r="B83" s="87"/>
      <c r="C83" s="87"/>
      <c r="D83" s="87"/>
      <c r="E83" s="87"/>
      <c r="F83" s="87"/>
      <c r="G83" s="87"/>
    </row>
    <row r="84" spans="1:7" x14ac:dyDescent="0.25">
      <c r="A84" s="6" t="s">
        <v>102</v>
      </c>
      <c r="B84" s="86">
        <f t="shared" ref="B84:G84" si="19">SUM(B85,B93,B103,B113,B123,B133,B137,B146,B150)</f>
        <v>2228274427.2799997</v>
      </c>
      <c r="C84" s="86">
        <f t="shared" si="19"/>
        <v>165200746.33999994</v>
      </c>
      <c r="D84" s="86">
        <f t="shared" si="19"/>
        <v>2393475173.6199999</v>
      </c>
      <c r="E84" s="86">
        <f t="shared" si="19"/>
        <v>353465824.48000002</v>
      </c>
      <c r="F84" s="86">
        <f t="shared" si="19"/>
        <v>318860463.56</v>
      </c>
      <c r="G84" s="86">
        <f t="shared" si="19"/>
        <v>2040009349.1399999</v>
      </c>
    </row>
    <row r="85" spans="1:7" x14ac:dyDescent="0.25">
      <c r="A85" s="46" t="s">
        <v>29</v>
      </c>
      <c r="B85" s="86">
        <f t="shared" ref="B85:G85" si="20">SUM(B86:B92)</f>
        <v>295990251.48000002</v>
      </c>
      <c r="C85" s="86">
        <f t="shared" si="20"/>
        <v>0</v>
      </c>
      <c r="D85" s="86">
        <f t="shared" si="20"/>
        <v>295990251.48000002</v>
      </c>
      <c r="E85" s="86">
        <f t="shared" si="20"/>
        <v>78476109.469999999</v>
      </c>
      <c r="F85" s="86">
        <f t="shared" si="20"/>
        <v>62788508.810000002</v>
      </c>
      <c r="G85" s="86">
        <f t="shared" si="20"/>
        <v>217514142.01000002</v>
      </c>
    </row>
    <row r="86" spans="1:7" x14ac:dyDescent="0.25">
      <c r="A86" s="47" t="s">
        <v>30</v>
      </c>
      <c r="B86" s="87">
        <v>0</v>
      </c>
      <c r="C86" s="87">
        <v>0</v>
      </c>
      <c r="D86" s="87">
        <v>0</v>
      </c>
      <c r="E86" s="87">
        <v>0</v>
      </c>
      <c r="F86" s="87">
        <v>0</v>
      </c>
      <c r="G86" s="87">
        <f>D86-E86</f>
        <v>0</v>
      </c>
    </row>
    <row r="87" spans="1:7" x14ac:dyDescent="0.25">
      <c r="A87" s="47" t="s">
        <v>31</v>
      </c>
      <c r="B87" s="87">
        <v>0</v>
      </c>
      <c r="C87" s="87">
        <v>0</v>
      </c>
      <c r="D87" s="87">
        <v>0</v>
      </c>
      <c r="E87" s="87">
        <v>0</v>
      </c>
      <c r="F87" s="87">
        <v>0</v>
      </c>
      <c r="G87" s="87">
        <f t="shared" ref="G87:G92" si="21">D87-E87</f>
        <v>0</v>
      </c>
    </row>
    <row r="88" spans="1:7" x14ac:dyDescent="0.25">
      <c r="A88" s="47" t="s">
        <v>32</v>
      </c>
      <c r="B88" s="87">
        <v>0</v>
      </c>
      <c r="C88" s="87">
        <v>0</v>
      </c>
      <c r="D88" s="87">
        <v>0</v>
      </c>
      <c r="E88" s="87">
        <v>0</v>
      </c>
      <c r="F88" s="87">
        <v>0</v>
      </c>
      <c r="G88" s="87">
        <f t="shared" si="21"/>
        <v>0</v>
      </c>
    </row>
    <row r="89" spans="1:7" x14ac:dyDescent="0.25">
      <c r="A89" s="47" t="s">
        <v>33</v>
      </c>
      <c r="B89" s="87">
        <v>295990251.48000002</v>
      </c>
      <c r="C89" s="87">
        <v>0</v>
      </c>
      <c r="D89" s="87">
        <v>295990251.48000002</v>
      </c>
      <c r="E89" s="87">
        <v>78476109.469999999</v>
      </c>
      <c r="F89" s="87">
        <v>62788508.810000002</v>
      </c>
      <c r="G89" s="87">
        <f t="shared" si="21"/>
        <v>217514142.01000002</v>
      </c>
    </row>
    <row r="90" spans="1:7" x14ac:dyDescent="0.25">
      <c r="A90" s="47" t="s">
        <v>34</v>
      </c>
      <c r="B90" s="87">
        <v>0</v>
      </c>
      <c r="C90" s="87">
        <v>0</v>
      </c>
      <c r="D90" s="87">
        <v>0</v>
      </c>
      <c r="E90" s="87">
        <v>0</v>
      </c>
      <c r="F90" s="87">
        <v>0</v>
      </c>
      <c r="G90" s="87">
        <f t="shared" si="21"/>
        <v>0</v>
      </c>
    </row>
    <row r="91" spans="1:7" x14ac:dyDescent="0.25">
      <c r="A91" s="47" t="s">
        <v>35</v>
      </c>
      <c r="B91" s="87">
        <v>0</v>
      </c>
      <c r="C91" s="87">
        <v>0</v>
      </c>
      <c r="D91" s="87">
        <v>0</v>
      </c>
      <c r="E91" s="87">
        <v>0</v>
      </c>
      <c r="F91" s="87">
        <v>0</v>
      </c>
      <c r="G91" s="87">
        <f t="shared" si="21"/>
        <v>0</v>
      </c>
    </row>
    <row r="92" spans="1:7" x14ac:dyDescent="0.25">
      <c r="A92" s="47" t="s">
        <v>36</v>
      </c>
      <c r="B92" s="87">
        <v>0</v>
      </c>
      <c r="C92" s="87">
        <v>0</v>
      </c>
      <c r="D92" s="87">
        <v>0</v>
      </c>
      <c r="E92" s="87">
        <v>0</v>
      </c>
      <c r="F92" s="87">
        <v>0</v>
      </c>
      <c r="G92" s="87">
        <f t="shared" si="21"/>
        <v>0</v>
      </c>
    </row>
    <row r="93" spans="1:7" x14ac:dyDescent="0.25">
      <c r="A93" s="46" t="s">
        <v>37</v>
      </c>
      <c r="B93" s="86">
        <f t="shared" ref="B93:G93" si="22">SUM(B94:B102)</f>
        <v>59455302.799999997</v>
      </c>
      <c r="C93" s="86">
        <f t="shared" si="22"/>
        <v>48342398.630000003</v>
      </c>
      <c r="D93" s="86">
        <f t="shared" si="22"/>
        <v>107797701.43000001</v>
      </c>
      <c r="E93" s="86">
        <f t="shared" si="22"/>
        <v>209.98</v>
      </c>
      <c r="F93" s="86">
        <f t="shared" si="22"/>
        <v>209.98</v>
      </c>
      <c r="G93" s="86">
        <f t="shared" si="22"/>
        <v>107797491.45</v>
      </c>
    </row>
    <row r="94" spans="1:7" x14ac:dyDescent="0.25">
      <c r="A94" s="47" t="s">
        <v>38</v>
      </c>
      <c r="B94" s="87">
        <v>0</v>
      </c>
      <c r="C94" s="87">
        <v>0</v>
      </c>
      <c r="D94" s="87">
        <v>0</v>
      </c>
      <c r="E94" s="87">
        <v>0</v>
      </c>
      <c r="F94" s="87">
        <v>0</v>
      </c>
      <c r="G94" s="87">
        <f>D94-E94</f>
        <v>0</v>
      </c>
    </row>
    <row r="95" spans="1:7" x14ac:dyDescent="0.25">
      <c r="A95" s="47" t="s">
        <v>39</v>
      </c>
      <c r="B95" s="87">
        <v>0</v>
      </c>
      <c r="C95" s="87">
        <v>0</v>
      </c>
      <c r="D95" s="87">
        <v>0</v>
      </c>
      <c r="E95" s="87">
        <v>0</v>
      </c>
      <c r="F95" s="87">
        <v>0</v>
      </c>
      <c r="G95" s="87">
        <f t="shared" ref="G95:G102" si="23">D95-E95</f>
        <v>0</v>
      </c>
    </row>
    <row r="96" spans="1:7" x14ac:dyDescent="0.25">
      <c r="A96" s="47" t="s">
        <v>40</v>
      </c>
      <c r="B96" s="87">
        <v>0</v>
      </c>
      <c r="C96" s="87">
        <v>0</v>
      </c>
      <c r="D96" s="87">
        <v>0</v>
      </c>
      <c r="E96" s="87">
        <v>0</v>
      </c>
      <c r="F96" s="87">
        <v>0</v>
      </c>
      <c r="G96" s="87">
        <f t="shared" si="23"/>
        <v>0</v>
      </c>
    </row>
    <row r="97" spans="1:7" x14ac:dyDescent="0.25">
      <c r="A97" s="47" t="s">
        <v>41</v>
      </c>
      <c r="B97" s="87">
        <v>0</v>
      </c>
      <c r="C97" s="87">
        <v>0</v>
      </c>
      <c r="D97" s="87">
        <v>0</v>
      </c>
      <c r="E97" s="87">
        <v>0</v>
      </c>
      <c r="F97" s="87">
        <v>0</v>
      </c>
      <c r="G97" s="87">
        <f t="shared" si="23"/>
        <v>0</v>
      </c>
    </row>
    <row r="98" spans="1:7" x14ac:dyDescent="0.25">
      <c r="A98" s="49" t="s">
        <v>42</v>
      </c>
      <c r="B98" s="87">
        <v>0</v>
      </c>
      <c r="C98" s="87">
        <v>0</v>
      </c>
      <c r="D98" s="87">
        <v>0</v>
      </c>
      <c r="E98" s="87">
        <v>0</v>
      </c>
      <c r="F98" s="87">
        <v>0</v>
      </c>
      <c r="G98" s="87">
        <f t="shared" si="23"/>
        <v>0</v>
      </c>
    </row>
    <row r="99" spans="1:7" x14ac:dyDescent="0.25">
      <c r="A99" s="47" t="s">
        <v>43</v>
      </c>
      <c r="B99" s="87">
        <v>0</v>
      </c>
      <c r="C99" s="87">
        <v>58480528.630000003</v>
      </c>
      <c r="D99" s="87">
        <v>58480528.630000003</v>
      </c>
      <c r="E99" s="87">
        <v>0</v>
      </c>
      <c r="F99" s="87">
        <v>0</v>
      </c>
      <c r="G99" s="87">
        <f t="shared" si="23"/>
        <v>58480528.630000003</v>
      </c>
    </row>
    <row r="100" spans="1:7" x14ac:dyDescent="0.25">
      <c r="A100" s="47" t="s">
        <v>44</v>
      </c>
      <c r="B100" s="87">
        <v>51533102.799999997</v>
      </c>
      <c r="C100" s="87">
        <v>-9215930</v>
      </c>
      <c r="D100" s="87">
        <v>42317172.799999997</v>
      </c>
      <c r="E100" s="87">
        <v>209.98</v>
      </c>
      <c r="F100" s="87">
        <v>209.98</v>
      </c>
      <c r="G100" s="87">
        <f t="shared" si="23"/>
        <v>42316962.82</v>
      </c>
    </row>
    <row r="101" spans="1:7" x14ac:dyDescent="0.25">
      <c r="A101" s="47" t="s">
        <v>45</v>
      </c>
      <c r="B101" s="87">
        <v>7922200</v>
      </c>
      <c r="C101" s="87">
        <v>-922200</v>
      </c>
      <c r="D101" s="87">
        <v>7000000</v>
      </c>
      <c r="E101" s="87">
        <v>0</v>
      </c>
      <c r="F101" s="87">
        <v>0</v>
      </c>
      <c r="G101" s="87">
        <f t="shared" si="23"/>
        <v>7000000</v>
      </c>
    </row>
    <row r="102" spans="1:7" x14ac:dyDescent="0.25">
      <c r="A102" s="47" t="s">
        <v>46</v>
      </c>
      <c r="B102" s="87">
        <v>0</v>
      </c>
      <c r="C102" s="87">
        <v>0</v>
      </c>
      <c r="D102" s="87">
        <v>0</v>
      </c>
      <c r="E102" s="87">
        <v>0</v>
      </c>
      <c r="F102" s="87">
        <v>0</v>
      </c>
      <c r="G102" s="87">
        <f t="shared" si="23"/>
        <v>0</v>
      </c>
    </row>
    <row r="103" spans="1:7" x14ac:dyDescent="0.25">
      <c r="A103" s="46" t="s">
        <v>47</v>
      </c>
      <c r="B103" s="86">
        <f t="shared" ref="B103:G103" si="24">SUM(B104:B112)</f>
        <v>231680209.99000001</v>
      </c>
      <c r="C103" s="86">
        <f t="shared" si="24"/>
        <v>18564022.129999999</v>
      </c>
      <c r="D103" s="86">
        <f t="shared" si="24"/>
        <v>250244232.12</v>
      </c>
      <c r="E103" s="86">
        <f t="shared" si="24"/>
        <v>42035330.460000001</v>
      </c>
      <c r="F103" s="86">
        <f t="shared" si="24"/>
        <v>26911554.559999999</v>
      </c>
      <c r="G103" s="86">
        <f t="shared" si="24"/>
        <v>208208901.66</v>
      </c>
    </row>
    <row r="104" spans="1:7" x14ac:dyDescent="0.25">
      <c r="A104" s="47" t="s">
        <v>48</v>
      </c>
      <c r="B104" s="87">
        <v>0</v>
      </c>
      <c r="C104" s="87">
        <v>0</v>
      </c>
      <c r="D104" s="87">
        <v>0</v>
      </c>
      <c r="E104" s="87">
        <v>0</v>
      </c>
      <c r="F104" s="87">
        <v>0</v>
      </c>
      <c r="G104" s="87">
        <f>D104-E104</f>
        <v>0</v>
      </c>
    </row>
    <row r="105" spans="1:7" x14ac:dyDescent="0.25">
      <c r="A105" s="47" t="s">
        <v>49</v>
      </c>
      <c r="B105" s="87">
        <v>4000000</v>
      </c>
      <c r="C105" s="87">
        <v>0</v>
      </c>
      <c r="D105" s="87">
        <v>4000000</v>
      </c>
      <c r="E105" s="87">
        <v>0</v>
      </c>
      <c r="F105" s="87">
        <v>0</v>
      </c>
      <c r="G105" s="87">
        <f t="shared" ref="G105:G112" si="25">D105-E105</f>
        <v>4000000</v>
      </c>
    </row>
    <row r="106" spans="1:7" x14ac:dyDescent="0.25">
      <c r="A106" s="47" t="s">
        <v>50</v>
      </c>
      <c r="B106" s="87">
        <v>0</v>
      </c>
      <c r="C106" s="87">
        <v>0</v>
      </c>
      <c r="D106" s="87">
        <v>0</v>
      </c>
      <c r="E106" s="87">
        <v>0</v>
      </c>
      <c r="F106" s="87">
        <v>0</v>
      </c>
      <c r="G106" s="87">
        <f t="shared" si="25"/>
        <v>0</v>
      </c>
    </row>
    <row r="107" spans="1:7" x14ac:dyDescent="0.25">
      <c r="A107" s="47" t="s">
        <v>51</v>
      </c>
      <c r="B107" s="87">
        <v>0</v>
      </c>
      <c r="C107" s="87">
        <v>0</v>
      </c>
      <c r="D107" s="87">
        <v>0</v>
      </c>
      <c r="E107" s="87">
        <v>0</v>
      </c>
      <c r="F107" s="87">
        <v>0</v>
      </c>
      <c r="G107" s="87">
        <f t="shared" si="25"/>
        <v>0</v>
      </c>
    </row>
    <row r="108" spans="1:7" x14ac:dyDescent="0.25">
      <c r="A108" s="47" t="s">
        <v>52</v>
      </c>
      <c r="B108" s="87">
        <v>227153473.99000001</v>
      </c>
      <c r="C108" s="87">
        <v>18564022.129999999</v>
      </c>
      <c r="D108" s="87">
        <v>245717496.12</v>
      </c>
      <c r="E108" s="87">
        <v>42035330.460000001</v>
      </c>
      <c r="F108" s="87">
        <v>26911554.559999999</v>
      </c>
      <c r="G108" s="87">
        <f t="shared" si="25"/>
        <v>203682165.66</v>
      </c>
    </row>
    <row r="109" spans="1:7" x14ac:dyDescent="0.25">
      <c r="A109" s="47" t="s">
        <v>53</v>
      </c>
      <c r="B109" s="87">
        <v>0</v>
      </c>
      <c r="C109" s="87">
        <v>0</v>
      </c>
      <c r="D109" s="87">
        <v>0</v>
      </c>
      <c r="E109" s="87">
        <v>0</v>
      </c>
      <c r="F109" s="87">
        <v>0</v>
      </c>
      <c r="G109" s="87">
        <f t="shared" si="25"/>
        <v>0</v>
      </c>
    </row>
    <row r="110" spans="1:7" x14ac:dyDescent="0.25">
      <c r="A110" s="47" t="s">
        <v>54</v>
      </c>
      <c r="B110" s="87">
        <v>0</v>
      </c>
      <c r="C110" s="87">
        <v>0</v>
      </c>
      <c r="D110" s="87">
        <v>0</v>
      </c>
      <c r="E110" s="87">
        <v>0</v>
      </c>
      <c r="F110" s="87">
        <v>0</v>
      </c>
      <c r="G110" s="87">
        <f t="shared" si="25"/>
        <v>0</v>
      </c>
    </row>
    <row r="111" spans="1:7" x14ac:dyDescent="0.25">
      <c r="A111" s="47" t="s">
        <v>55</v>
      </c>
      <c r="B111" s="87">
        <v>0</v>
      </c>
      <c r="C111" s="87">
        <v>0</v>
      </c>
      <c r="D111" s="87">
        <v>0</v>
      </c>
      <c r="E111" s="87">
        <v>0</v>
      </c>
      <c r="F111" s="87">
        <v>0</v>
      </c>
      <c r="G111" s="87">
        <f t="shared" si="25"/>
        <v>0</v>
      </c>
    </row>
    <row r="112" spans="1:7" x14ac:dyDescent="0.25">
      <c r="A112" s="47" t="s">
        <v>56</v>
      </c>
      <c r="B112" s="87">
        <v>526736</v>
      </c>
      <c r="C112" s="87">
        <v>0</v>
      </c>
      <c r="D112" s="87">
        <v>526736</v>
      </c>
      <c r="E112" s="87">
        <v>0</v>
      </c>
      <c r="F112" s="87">
        <v>0</v>
      </c>
      <c r="G112" s="87">
        <f t="shared" si="25"/>
        <v>526736</v>
      </c>
    </row>
    <row r="113" spans="1:7" x14ac:dyDescent="0.25">
      <c r="A113" s="46" t="s">
        <v>57</v>
      </c>
      <c r="B113" s="86">
        <f t="shared" ref="B113:G113" si="26">SUM(B114:B122)</f>
        <v>429662994.19</v>
      </c>
      <c r="C113" s="86">
        <f t="shared" si="26"/>
        <v>118921851.86</v>
      </c>
      <c r="D113" s="86">
        <f t="shared" si="26"/>
        <v>548584846.04999995</v>
      </c>
      <c r="E113" s="86">
        <f t="shared" si="26"/>
        <v>31580684.669999998</v>
      </c>
      <c r="F113" s="86">
        <f t="shared" si="26"/>
        <v>31268618.859999999</v>
      </c>
      <c r="G113" s="86">
        <f t="shared" si="26"/>
        <v>517004161.37999994</v>
      </c>
    </row>
    <row r="114" spans="1:7" x14ac:dyDescent="0.25">
      <c r="A114" s="47" t="s">
        <v>58</v>
      </c>
      <c r="B114" s="87">
        <v>23408376.329999998</v>
      </c>
      <c r="C114" s="87">
        <v>0</v>
      </c>
      <c r="D114" s="87">
        <v>23408376.329999998</v>
      </c>
      <c r="E114" s="87">
        <v>0</v>
      </c>
      <c r="F114" s="87">
        <v>0</v>
      </c>
      <c r="G114" s="87">
        <f>D114-E114</f>
        <v>23408376.329999998</v>
      </c>
    </row>
    <row r="115" spans="1:7" x14ac:dyDescent="0.25">
      <c r="A115" s="47" t="s">
        <v>59</v>
      </c>
      <c r="B115" s="87">
        <v>406254617.86000001</v>
      </c>
      <c r="C115" s="87">
        <v>117603408.09999999</v>
      </c>
      <c r="D115" s="87">
        <v>523858025.95999998</v>
      </c>
      <c r="E115" s="87">
        <v>31268618.859999999</v>
      </c>
      <c r="F115" s="87">
        <v>31268618.859999999</v>
      </c>
      <c r="G115" s="87">
        <f t="shared" ref="G115:G122" si="27">D115-E115</f>
        <v>492589407.09999996</v>
      </c>
    </row>
    <row r="116" spans="1:7" x14ac:dyDescent="0.25">
      <c r="A116" s="47" t="s">
        <v>60</v>
      </c>
      <c r="B116" s="87">
        <v>0</v>
      </c>
      <c r="C116" s="87">
        <v>0</v>
      </c>
      <c r="D116" s="87">
        <v>0</v>
      </c>
      <c r="E116" s="87">
        <v>0</v>
      </c>
      <c r="F116" s="87">
        <v>0</v>
      </c>
      <c r="G116" s="87">
        <f t="shared" si="27"/>
        <v>0</v>
      </c>
    </row>
    <row r="117" spans="1:7" x14ac:dyDescent="0.25">
      <c r="A117" s="47" t="s">
        <v>61</v>
      </c>
      <c r="B117" s="87">
        <v>0</v>
      </c>
      <c r="C117" s="87">
        <v>1318443.76</v>
      </c>
      <c r="D117" s="87">
        <v>1318443.76</v>
      </c>
      <c r="E117" s="87">
        <v>312065.81</v>
      </c>
      <c r="F117" s="87">
        <v>0</v>
      </c>
      <c r="G117" s="87">
        <f t="shared" si="27"/>
        <v>1006377.95</v>
      </c>
    </row>
    <row r="118" spans="1:7" x14ac:dyDescent="0.25">
      <c r="A118" s="47" t="s">
        <v>62</v>
      </c>
      <c r="B118" s="87">
        <v>0</v>
      </c>
      <c r="C118" s="87">
        <v>0</v>
      </c>
      <c r="D118" s="87">
        <v>0</v>
      </c>
      <c r="E118" s="87">
        <v>0</v>
      </c>
      <c r="F118" s="87">
        <v>0</v>
      </c>
      <c r="G118" s="87">
        <f t="shared" si="27"/>
        <v>0</v>
      </c>
    </row>
    <row r="119" spans="1:7" x14ac:dyDescent="0.25">
      <c r="A119" s="47" t="s">
        <v>63</v>
      </c>
      <c r="B119" s="87">
        <v>0</v>
      </c>
      <c r="C119" s="87">
        <v>0</v>
      </c>
      <c r="D119" s="87">
        <v>0</v>
      </c>
      <c r="E119" s="87">
        <v>0</v>
      </c>
      <c r="F119" s="87">
        <v>0</v>
      </c>
      <c r="G119" s="87">
        <f t="shared" si="27"/>
        <v>0</v>
      </c>
    </row>
    <row r="120" spans="1:7" x14ac:dyDescent="0.25">
      <c r="A120" s="47" t="s">
        <v>64</v>
      </c>
      <c r="B120" s="87">
        <v>0</v>
      </c>
      <c r="C120" s="87">
        <v>0</v>
      </c>
      <c r="D120" s="87">
        <v>0</v>
      </c>
      <c r="E120" s="87">
        <v>0</v>
      </c>
      <c r="F120" s="87">
        <v>0</v>
      </c>
      <c r="G120" s="87">
        <f t="shared" si="27"/>
        <v>0</v>
      </c>
    </row>
    <row r="121" spans="1:7" x14ac:dyDescent="0.25">
      <c r="A121" s="47" t="s">
        <v>65</v>
      </c>
      <c r="B121" s="87">
        <v>0</v>
      </c>
      <c r="C121" s="87">
        <v>0</v>
      </c>
      <c r="D121" s="87">
        <v>0</v>
      </c>
      <c r="E121" s="87">
        <v>0</v>
      </c>
      <c r="F121" s="87">
        <v>0</v>
      </c>
      <c r="G121" s="87">
        <f t="shared" si="27"/>
        <v>0</v>
      </c>
    </row>
    <row r="122" spans="1:7" x14ac:dyDescent="0.25">
      <c r="A122" s="47" t="s">
        <v>66</v>
      </c>
      <c r="B122" s="87">
        <v>0</v>
      </c>
      <c r="C122" s="87">
        <v>0</v>
      </c>
      <c r="D122" s="87">
        <v>0</v>
      </c>
      <c r="E122" s="87">
        <v>0</v>
      </c>
      <c r="F122" s="87">
        <v>0</v>
      </c>
      <c r="G122" s="87">
        <f t="shared" si="27"/>
        <v>0</v>
      </c>
    </row>
    <row r="123" spans="1:7" x14ac:dyDescent="0.25">
      <c r="A123" s="46" t="s">
        <v>67</v>
      </c>
      <c r="B123" s="86">
        <f t="shared" ref="B123:G123" si="28">SUM(B124:B132)</f>
        <v>179792194.56999999</v>
      </c>
      <c r="C123" s="86">
        <f t="shared" si="28"/>
        <v>40662366.909999996</v>
      </c>
      <c r="D123" s="86">
        <f t="shared" si="28"/>
        <v>220454561.47999999</v>
      </c>
      <c r="E123" s="86">
        <f t="shared" si="28"/>
        <v>63565682.850000001</v>
      </c>
      <c r="F123" s="86">
        <f t="shared" si="28"/>
        <v>63435994.850000001</v>
      </c>
      <c r="G123" s="86">
        <f t="shared" si="28"/>
        <v>156888878.63</v>
      </c>
    </row>
    <row r="124" spans="1:7" x14ac:dyDescent="0.25">
      <c r="A124" s="47" t="s">
        <v>68</v>
      </c>
      <c r="B124" s="87">
        <v>5958070.5599999996</v>
      </c>
      <c r="C124" s="87">
        <v>-104268.78</v>
      </c>
      <c r="D124" s="87">
        <v>5853801.7800000003</v>
      </c>
      <c r="E124" s="87">
        <v>129688</v>
      </c>
      <c r="F124" s="87">
        <v>0</v>
      </c>
      <c r="G124" s="87">
        <f>D124-E124</f>
        <v>5724113.7800000003</v>
      </c>
    </row>
    <row r="125" spans="1:7" x14ac:dyDescent="0.25">
      <c r="A125" s="47" t="s">
        <v>69</v>
      </c>
      <c r="B125" s="87">
        <v>8556000</v>
      </c>
      <c r="C125" s="87">
        <v>0</v>
      </c>
      <c r="D125" s="87">
        <v>8556000</v>
      </c>
      <c r="E125" s="87">
        <v>0</v>
      </c>
      <c r="F125" s="87">
        <v>0</v>
      </c>
      <c r="G125" s="87">
        <f t="shared" ref="G125:G132" si="29">D125-E125</f>
        <v>8556000</v>
      </c>
    </row>
    <row r="126" spans="1:7" x14ac:dyDescent="0.25">
      <c r="A126" s="47" t="s">
        <v>70</v>
      </c>
      <c r="B126" s="87">
        <v>2474110</v>
      </c>
      <c r="C126" s="87">
        <v>-2474110</v>
      </c>
      <c r="D126" s="87">
        <v>0</v>
      </c>
      <c r="E126" s="87">
        <v>0</v>
      </c>
      <c r="F126" s="87">
        <v>0</v>
      </c>
      <c r="G126" s="87">
        <f t="shared" si="29"/>
        <v>0</v>
      </c>
    </row>
    <row r="127" spans="1:7" x14ac:dyDescent="0.25">
      <c r="A127" s="47" t="s">
        <v>71</v>
      </c>
      <c r="B127" s="87">
        <v>139144014.00999999</v>
      </c>
      <c r="C127" s="87">
        <v>42236770.909999996</v>
      </c>
      <c r="D127" s="87">
        <v>181380784.91999999</v>
      </c>
      <c r="E127" s="87">
        <v>63435994.850000001</v>
      </c>
      <c r="F127" s="87">
        <v>63435994.850000001</v>
      </c>
      <c r="G127" s="87">
        <f t="shared" si="29"/>
        <v>117944790.06999999</v>
      </c>
    </row>
    <row r="128" spans="1:7" x14ac:dyDescent="0.25">
      <c r="A128" s="47" t="s">
        <v>72</v>
      </c>
      <c r="B128" s="87">
        <v>3810000</v>
      </c>
      <c r="C128" s="87">
        <v>0</v>
      </c>
      <c r="D128" s="87">
        <v>3810000</v>
      </c>
      <c r="E128" s="87">
        <v>0</v>
      </c>
      <c r="F128" s="87">
        <v>0</v>
      </c>
      <c r="G128" s="87">
        <f t="shared" si="29"/>
        <v>3810000</v>
      </c>
    </row>
    <row r="129" spans="1:7" x14ac:dyDescent="0.25">
      <c r="A129" s="47" t="s">
        <v>73</v>
      </c>
      <c r="B129" s="87">
        <v>16000000</v>
      </c>
      <c r="C129" s="87">
        <v>717706</v>
      </c>
      <c r="D129" s="87">
        <v>16717706</v>
      </c>
      <c r="E129" s="87">
        <v>0</v>
      </c>
      <c r="F129" s="87">
        <v>0</v>
      </c>
      <c r="G129" s="87">
        <f t="shared" si="29"/>
        <v>16717706</v>
      </c>
    </row>
    <row r="130" spans="1:7" x14ac:dyDescent="0.25">
      <c r="A130" s="47" t="s">
        <v>74</v>
      </c>
      <c r="B130" s="87">
        <v>1350000</v>
      </c>
      <c r="C130" s="87">
        <v>0</v>
      </c>
      <c r="D130" s="87">
        <v>1350000</v>
      </c>
      <c r="E130" s="87">
        <v>0</v>
      </c>
      <c r="F130" s="87">
        <v>0</v>
      </c>
      <c r="G130" s="87">
        <f t="shared" si="29"/>
        <v>1350000</v>
      </c>
    </row>
    <row r="131" spans="1:7" x14ac:dyDescent="0.25">
      <c r="A131" s="47" t="s">
        <v>75</v>
      </c>
      <c r="B131" s="87">
        <v>0</v>
      </c>
      <c r="C131" s="87">
        <v>0</v>
      </c>
      <c r="D131" s="87">
        <v>0</v>
      </c>
      <c r="E131" s="87">
        <v>0</v>
      </c>
      <c r="F131" s="87">
        <v>0</v>
      </c>
      <c r="G131" s="87">
        <f t="shared" si="29"/>
        <v>0</v>
      </c>
    </row>
    <row r="132" spans="1:7" x14ac:dyDescent="0.25">
      <c r="A132" s="47" t="s">
        <v>76</v>
      </c>
      <c r="B132" s="87">
        <v>2500000</v>
      </c>
      <c r="C132" s="87">
        <v>286268.78000000003</v>
      </c>
      <c r="D132" s="87">
        <v>2786268.78</v>
      </c>
      <c r="E132" s="87">
        <v>0</v>
      </c>
      <c r="F132" s="87">
        <v>0</v>
      </c>
      <c r="G132" s="87">
        <f t="shared" si="29"/>
        <v>2786268.78</v>
      </c>
    </row>
    <row r="133" spans="1:7" x14ac:dyDescent="0.25">
      <c r="A133" s="46" t="s">
        <v>77</v>
      </c>
      <c r="B133" s="86">
        <f t="shared" ref="B133:G133" si="30">SUM(B134:B136)</f>
        <v>463677431.61000001</v>
      </c>
      <c r="C133" s="86">
        <f t="shared" si="30"/>
        <v>194196233.75999999</v>
      </c>
      <c r="D133" s="86">
        <f t="shared" si="30"/>
        <v>657873665.37</v>
      </c>
      <c r="E133" s="86">
        <f t="shared" si="30"/>
        <v>82429688.770000011</v>
      </c>
      <c r="F133" s="86">
        <f t="shared" si="30"/>
        <v>79077458.219999999</v>
      </c>
      <c r="G133" s="86">
        <f t="shared" si="30"/>
        <v>575443976.5999999</v>
      </c>
    </row>
    <row r="134" spans="1:7" x14ac:dyDescent="0.25">
      <c r="A134" s="47" t="s">
        <v>78</v>
      </c>
      <c r="B134" s="87">
        <v>307292874.80000001</v>
      </c>
      <c r="C134" s="87">
        <v>122487137.54000001</v>
      </c>
      <c r="D134" s="87">
        <v>429780012.33999997</v>
      </c>
      <c r="E134" s="87">
        <v>44403402.630000003</v>
      </c>
      <c r="F134" s="87">
        <v>41051172.079999998</v>
      </c>
      <c r="G134" s="87">
        <f>D134-E134</f>
        <v>385376609.70999998</v>
      </c>
    </row>
    <row r="135" spans="1:7" x14ac:dyDescent="0.25">
      <c r="A135" s="47" t="s">
        <v>79</v>
      </c>
      <c r="B135" s="87">
        <v>156384556.81</v>
      </c>
      <c r="C135" s="87">
        <v>71709096.219999999</v>
      </c>
      <c r="D135" s="87">
        <v>228093653.03</v>
      </c>
      <c r="E135" s="87">
        <v>38026286.140000001</v>
      </c>
      <c r="F135" s="87">
        <v>38026286.140000001</v>
      </c>
      <c r="G135" s="87">
        <f t="shared" ref="G135:G136" si="31">D135-E135</f>
        <v>190067366.88999999</v>
      </c>
    </row>
    <row r="136" spans="1:7" x14ac:dyDescent="0.25">
      <c r="A136" s="47" t="s">
        <v>80</v>
      </c>
      <c r="B136" s="87">
        <v>0</v>
      </c>
      <c r="C136" s="87">
        <v>0</v>
      </c>
      <c r="D136" s="87">
        <v>0</v>
      </c>
      <c r="E136" s="87">
        <v>0</v>
      </c>
      <c r="F136" s="87">
        <v>0</v>
      </c>
      <c r="G136" s="87">
        <f t="shared" si="31"/>
        <v>0</v>
      </c>
    </row>
    <row r="137" spans="1:7" x14ac:dyDescent="0.25">
      <c r="A137" s="46" t="s">
        <v>81</v>
      </c>
      <c r="B137" s="86">
        <f t="shared" ref="B137:G137" si="32">SUM(B138:B142,B144:B145)</f>
        <v>270056151.63999999</v>
      </c>
      <c r="C137" s="86">
        <f t="shared" si="32"/>
        <v>-251484382.02000001</v>
      </c>
      <c r="D137" s="86">
        <f t="shared" si="32"/>
        <v>18571769.620000001</v>
      </c>
      <c r="E137" s="86">
        <f t="shared" si="32"/>
        <v>0</v>
      </c>
      <c r="F137" s="86">
        <f t="shared" si="32"/>
        <v>0</v>
      </c>
      <c r="G137" s="86">
        <f t="shared" si="32"/>
        <v>18571769.620000001</v>
      </c>
    </row>
    <row r="138" spans="1:7" x14ac:dyDescent="0.25">
      <c r="A138" s="47" t="s">
        <v>82</v>
      </c>
      <c r="B138" s="87">
        <v>0</v>
      </c>
      <c r="C138" s="87">
        <v>0</v>
      </c>
      <c r="D138" s="87">
        <v>0</v>
      </c>
      <c r="E138" s="87">
        <v>0</v>
      </c>
      <c r="F138" s="87">
        <v>0</v>
      </c>
      <c r="G138" s="87">
        <f>D138-E138</f>
        <v>0</v>
      </c>
    </row>
    <row r="139" spans="1:7" x14ac:dyDescent="0.25">
      <c r="A139" s="47" t="s">
        <v>83</v>
      </c>
      <c r="B139" s="87">
        <v>0</v>
      </c>
      <c r="C139" s="87">
        <v>0</v>
      </c>
      <c r="D139" s="87">
        <v>0</v>
      </c>
      <c r="E139" s="87">
        <v>0</v>
      </c>
      <c r="F139" s="87">
        <v>0</v>
      </c>
      <c r="G139" s="87">
        <f t="shared" ref="G139:G145" si="33">D139-E139</f>
        <v>0</v>
      </c>
    </row>
    <row r="140" spans="1:7" x14ac:dyDescent="0.25">
      <c r="A140" s="47" t="s">
        <v>84</v>
      </c>
      <c r="B140" s="87">
        <v>0</v>
      </c>
      <c r="C140" s="87">
        <v>0</v>
      </c>
      <c r="D140" s="87">
        <v>0</v>
      </c>
      <c r="E140" s="87">
        <v>0</v>
      </c>
      <c r="F140" s="87">
        <v>0</v>
      </c>
      <c r="G140" s="87">
        <f t="shared" si="33"/>
        <v>0</v>
      </c>
    </row>
    <row r="141" spans="1:7" x14ac:dyDescent="0.25">
      <c r="A141" s="47" t="s">
        <v>85</v>
      </c>
      <c r="B141" s="87">
        <v>0</v>
      </c>
      <c r="C141" s="87">
        <v>0</v>
      </c>
      <c r="D141" s="87">
        <v>0</v>
      </c>
      <c r="E141" s="87">
        <v>0</v>
      </c>
      <c r="F141" s="87">
        <v>0</v>
      </c>
      <c r="G141" s="87">
        <f t="shared" si="33"/>
        <v>0</v>
      </c>
    </row>
    <row r="142" spans="1:7" x14ac:dyDescent="0.25">
      <c r="A142" s="47" t="s">
        <v>86</v>
      </c>
      <c r="B142" s="87">
        <v>0</v>
      </c>
      <c r="C142" s="87">
        <v>0</v>
      </c>
      <c r="D142" s="87">
        <v>0</v>
      </c>
      <c r="E142" s="87">
        <v>0</v>
      </c>
      <c r="F142" s="87">
        <v>0</v>
      </c>
      <c r="G142" s="87">
        <f t="shared" si="33"/>
        <v>0</v>
      </c>
    </row>
    <row r="143" spans="1:7" x14ac:dyDescent="0.25">
      <c r="A143" s="47" t="s">
        <v>87</v>
      </c>
      <c r="B143" s="87">
        <v>0</v>
      </c>
      <c r="C143" s="87">
        <v>0</v>
      </c>
      <c r="D143" s="87">
        <v>0</v>
      </c>
      <c r="E143" s="87">
        <v>0</v>
      </c>
      <c r="F143" s="87">
        <v>0</v>
      </c>
      <c r="G143" s="87">
        <f t="shared" si="33"/>
        <v>0</v>
      </c>
    </row>
    <row r="144" spans="1:7" x14ac:dyDescent="0.25">
      <c r="A144" s="47" t="s">
        <v>88</v>
      </c>
      <c r="B144" s="87">
        <v>270056151.63999999</v>
      </c>
      <c r="C144" s="87">
        <v>-251484382.02000001</v>
      </c>
      <c r="D144" s="87">
        <v>18571769.620000001</v>
      </c>
      <c r="E144" s="87">
        <v>0</v>
      </c>
      <c r="F144" s="87">
        <v>0</v>
      </c>
      <c r="G144" s="87">
        <f t="shared" si="33"/>
        <v>18571769.620000001</v>
      </c>
    </row>
    <row r="145" spans="1:7" x14ac:dyDescent="0.25">
      <c r="A145" s="47" t="s">
        <v>89</v>
      </c>
      <c r="B145" s="87">
        <v>0</v>
      </c>
      <c r="C145" s="87">
        <v>0</v>
      </c>
      <c r="D145" s="87">
        <v>0</v>
      </c>
      <c r="E145" s="87">
        <v>0</v>
      </c>
      <c r="F145" s="87">
        <v>0</v>
      </c>
      <c r="G145" s="87">
        <f t="shared" si="33"/>
        <v>0</v>
      </c>
    </row>
    <row r="146" spans="1:7" x14ac:dyDescent="0.25">
      <c r="A146" s="46" t="s">
        <v>90</v>
      </c>
      <c r="B146" s="86">
        <f t="shared" ref="B146:G146" si="34">SUM(B147:B149)</f>
        <v>0</v>
      </c>
      <c r="C146" s="86">
        <f t="shared" si="34"/>
        <v>0</v>
      </c>
      <c r="D146" s="86">
        <f t="shared" si="34"/>
        <v>0</v>
      </c>
      <c r="E146" s="86">
        <f t="shared" si="34"/>
        <v>0</v>
      </c>
      <c r="F146" s="86">
        <f t="shared" si="34"/>
        <v>0</v>
      </c>
      <c r="G146" s="86">
        <f t="shared" si="34"/>
        <v>0</v>
      </c>
    </row>
    <row r="147" spans="1:7" x14ac:dyDescent="0.25">
      <c r="A147" s="47" t="s">
        <v>91</v>
      </c>
      <c r="B147" s="87">
        <v>0</v>
      </c>
      <c r="C147" s="87">
        <v>0</v>
      </c>
      <c r="D147" s="87">
        <v>0</v>
      </c>
      <c r="E147" s="87">
        <v>0</v>
      </c>
      <c r="F147" s="87">
        <v>0</v>
      </c>
      <c r="G147" s="87">
        <f>D147-E147</f>
        <v>0</v>
      </c>
    </row>
    <row r="148" spans="1:7" x14ac:dyDescent="0.25">
      <c r="A148" s="47" t="s">
        <v>92</v>
      </c>
      <c r="B148" s="87">
        <v>0</v>
      </c>
      <c r="C148" s="87">
        <v>0</v>
      </c>
      <c r="D148" s="87">
        <v>0</v>
      </c>
      <c r="E148" s="87">
        <v>0</v>
      </c>
      <c r="F148" s="87">
        <v>0</v>
      </c>
      <c r="G148" s="87">
        <f t="shared" ref="G148:G149" si="35">D148-E148</f>
        <v>0</v>
      </c>
    </row>
    <row r="149" spans="1:7" x14ac:dyDescent="0.25">
      <c r="A149" s="47" t="s">
        <v>93</v>
      </c>
      <c r="B149" s="87">
        <v>0</v>
      </c>
      <c r="C149" s="87">
        <v>0</v>
      </c>
      <c r="D149" s="87">
        <v>0</v>
      </c>
      <c r="E149" s="87">
        <v>0</v>
      </c>
      <c r="F149" s="87">
        <v>0</v>
      </c>
      <c r="G149" s="87">
        <f t="shared" si="35"/>
        <v>0</v>
      </c>
    </row>
    <row r="150" spans="1:7" x14ac:dyDescent="0.25">
      <c r="A150" s="46" t="s">
        <v>94</v>
      </c>
      <c r="B150" s="86">
        <f t="shared" ref="B150:G150" si="36">SUM(B151:B157)</f>
        <v>297959891</v>
      </c>
      <c r="C150" s="86">
        <f t="shared" si="36"/>
        <v>-4001744.93</v>
      </c>
      <c r="D150" s="86">
        <f t="shared" si="36"/>
        <v>293958146.06999999</v>
      </c>
      <c r="E150" s="86">
        <f t="shared" si="36"/>
        <v>55378118.280000001</v>
      </c>
      <c r="F150" s="86">
        <f t="shared" si="36"/>
        <v>55378118.280000001</v>
      </c>
      <c r="G150" s="86">
        <f t="shared" si="36"/>
        <v>238580027.78999999</v>
      </c>
    </row>
    <row r="151" spans="1:7" x14ac:dyDescent="0.25">
      <c r="A151" s="47" t="s">
        <v>95</v>
      </c>
      <c r="B151" s="87">
        <v>139621380.77000001</v>
      </c>
      <c r="C151" s="87">
        <v>-4001744.93</v>
      </c>
      <c r="D151" s="87">
        <v>135619635.84</v>
      </c>
      <c r="E151" s="87">
        <v>23358848.760000002</v>
      </c>
      <c r="F151" s="87">
        <v>23358848.760000002</v>
      </c>
      <c r="G151" s="87">
        <f>D151-E151</f>
        <v>112260787.08</v>
      </c>
    </row>
    <row r="152" spans="1:7" x14ac:dyDescent="0.25">
      <c r="A152" s="47" t="s">
        <v>96</v>
      </c>
      <c r="B152" s="87">
        <v>156188510.22999999</v>
      </c>
      <c r="C152" s="87">
        <v>0</v>
      </c>
      <c r="D152" s="87">
        <v>156188510.22999999</v>
      </c>
      <c r="E152" s="87">
        <v>32019269.52</v>
      </c>
      <c r="F152" s="87">
        <v>32019269.52</v>
      </c>
      <c r="G152" s="87">
        <f t="shared" ref="G152:G157" si="37">D152-E152</f>
        <v>124169240.70999999</v>
      </c>
    </row>
    <row r="153" spans="1:7" x14ac:dyDescent="0.25">
      <c r="A153" s="47" t="s">
        <v>97</v>
      </c>
      <c r="B153" s="87">
        <v>0</v>
      </c>
      <c r="C153" s="87">
        <v>0</v>
      </c>
      <c r="D153" s="87">
        <v>0</v>
      </c>
      <c r="E153" s="87">
        <v>0</v>
      </c>
      <c r="F153" s="87">
        <v>0</v>
      </c>
      <c r="G153" s="87">
        <f t="shared" si="37"/>
        <v>0</v>
      </c>
    </row>
    <row r="154" spans="1:7" x14ac:dyDescent="0.25">
      <c r="A154" s="49" t="s">
        <v>98</v>
      </c>
      <c r="B154" s="87">
        <v>150000</v>
      </c>
      <c r="C154" s="87">
        <v>0</v>
      </c>
      <c r="D154" s="87">
        <v>150000</v>
      </c>
      <c r="E154" s="87">
        <v>0</v>
      </c>
      <c r="F154" s="87">
        <v>0</v>
      </c>
      <c r="G154" s="87">
        <f t="shared" si="37"/>
        <v>150000</v>
      </c>
    </row>
    <row r="155" spans="1:7" x14ac:dyDescent="0.25">
      <c r="A155" s="47" t="s">
        <v>99</v>
      </c>
      <c r="B155" s="87">
        <v>2000000</v>
      </c>
      <c r="C155" s="87">
        <v>0</v>
      </c>
      <c r="D155" s="87">
        <v>2000000</v>
      </c>
      <c r="E155" s="87">
        <v>0</v>
      </c>
      <c r="F155" s="87">
        <v>0</v>
      </c>
      <c r="G155" s="87">
        <f t="shared" si="37"/>
        <v>2000000</v>
      </c>
    </row>
    <row r="156" spans="1:7" x14ac:dyDescent="0.25">
      <c r="A156" s="47" t="s">
        <v>100</v>
      </c>
      <c r="B156" s="87">
        <v>0</v>
      </c>
      <c r="C156" s="87">
        <v>0</v>
      </c>
      <c r="D156" s="87">
        <v>0</v>
      </c>
      <c r="E156" s="87">
        <v>0</v>
      </c>
      <c r="F156" s="87">
        <v>0</v>
      </c>
      <c r="G156" s="87">
        <f t="shared" si="37"/>
        <v>0</v>
      </c>
    </row>
    <row r="157" spans="1:7" x14ac:dyDescent="0.25">
      <c r="A157" s="47" t="s">
        <v>101</v>
      </c>
      <c r="B157" s="87">
        <v>0</v>
      </c>
      <c r="C157" s="87">
        <v>0</v>
      </c>
      <c r="D157" s="87">
        <v>0</v>
      </c>
      <c r="E157" s="87">
        <v>0</v>
      </c>
      <c r="F157" s="87">
        <v>0</v>
      </c>
      <c r="G157" s="87">
        <f t="shared" si="37"/>
        <v>0</v>
      </c>
    </row>
    <row r="158" spans="1:7" x14ac:dyDescent="0.25">
      <c r="A158" s="50"/>
      <c r="B158" s="88"/>
      <c r="C158" s="88"/>
      <c r="D158" s="88"/>
      <c r="E158" s="88"/>
      <c r="F158" s="88"/>
      <c r="G158" s="88"/>
    </row>
    <row r="159" spans="1:7" x14ac:dyDescent="0.25">
      <c r="A159" s="7" t="s">
        <v>103</v>
      </c>
      <c r="B159" s="89">
        <f t="shared" ref="B159:G159" si="38">B9+B84</f>
        <v>8670169298.039999</v>
      </c>
      <c r="C159" s="89">
        <f t="shared" si="38"/>
        <v>3287177532.7400002</v>
      </c>
      <c r="D159" s="89">
        <f t="shared" si="38"/>
        <v>11957346830.779999</v>
      </c>
      <c r="E159" s="89">
        <f t="shared" si="38"/>
        <v>1821258321.5900002</v>
      </c>
      <c r="F159" s="89">
        <f t="shared" si="38"/>
        <v>1592248368.4899998</v>
      </c>
      <c r="G159" s="89">
        <f t="shared" si="38"/>
        <v>10136088509.189999</v>
      </c>
    </row>
    <row r="160" spans="1:7" x14ac:dyDescent="0.25">
      <c r="A160" s="19"/>
      <c r="B160" s="18"/>
      <c r="C160" s="18"/>
      <c r="D160" s="18"/>
      <c r="E160" s="18"/>
      <c r="F160" s="18"/>
      <c r="G160" s="18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20"/>
  <sheetViews>
    <sheetView showGridLines="0" topLeftCell="A2" zoomScaleNormal="100" workbookViewId="0">
      <selection activeCell="A2" sqref="A2:XFD6"/>
    </sheetView>
  </sheetViews>
  <sheetFormatPr baseColWidth="10" defaultColWidth="11" defaultRowHeight="15" x14ac:dyDescent="0.25"/>
  <cols>
    <col min="1" max="1" width="47.85546875" bestFit="1" customWidth="1"/>
    <col min="2" max="2" width="22.42578125" bestFit="1" customWidth="1"/>
    <col min="3" max="3" width="19.85546875" bestFit="1" customWidth="1"/>
    <col min="4" max="6" width="22.42578125" bestFit="1" customWidth="1"/>
    <col min="7" max="7" width="19.85546875" bestFit="1" customWidth="1"/>
  </cols>
  <sheetData>
    <row r="1" spans="1:7" ht="41.1" customHeight="1" x14ac:dyDescent="0.25">
      <c r="A1" s="91" t="s">
        <v>104</v>
      </c>
      <c r="B1" s="96"/>
      <c r="C1" s="96"/>
      <c r="D1" s="96"/>
      <c r="E1" s="96"/>
      <c r="F1" s="96"/>
      <c r="G1" s="97"/>
    </row>
    <row r="2" spans="1:7" ht="15" customHeight="1" x14ac:dyDescent="0.25">
      <c r="A2" s="51" t="s">
        <v>275</v>
      </c>
      <c r="B2" s="52"/>
      <c r="C2" s="52"/>
      <c r="D2" s="52"/>
      <c r="E2" s="52"/>
      <c r="F2" s="52"/>
      <c r="G2" s="53"/>
    </row>
    <row r="3" spans="1:7" ht="15" customHeight="1" x14ac:dyDescent="0.25">
      <c r="A3" s="54" t="s">
        <v>20</v>
      </c>
      <c r="B3" s="55"/>
      <c r="C3" s="55"/>
      <c r="D3" s="55"/>
      <c r="E3" s="55"/>
      <c r="F3" s="55"/>
      <c r="G3" s="56"/>
    </row>
    <row r="4" spans="1:7" ht="15" customHeight="1" x14ac:dyDescent="0.25">
      <c r="A4" s="54" t="s">
        <v>105</v>
      </c>
      <c r="B4" s="55"/>
      <c r="C4" s="55"/>
      <c r="D4" s="55"/>
      <c r="E4" s="55"/>
      <c r="F4" s="55"/>
      <c r="G4" s="56"/>
    </row>
    <row r="5" spans="1:7" ht="15" customHeight="1" x14ac:dyDescent="0.25">
      <c r="A5" s="54" t="s">
        <v>274</v>
      </c>
      <c r="B5" s="55"/>
      <c r="C5" s="55"/>
      <c r="D5" s="55"/>
      <c r="E5" s="55"/>
      <c r="F5" s="55"/>
      <c r="G5" s="56"/>
    </row>
    <row r="6" spans="1:7" x14ac:dyDescent="0.25">
      <c r="A6" s="57" t="s">
        <v>0</v>
      </c>
      <c r="B6" s="58"/>
      <c r="C6" s="58"/>
      <c r="D6" s="58"/>
      <c r="E6" s="58"/>
      <c r="F6" s="58"/>
      <c r="G6" s="59"/>
    </row>
    <row r="7" spans="1:7" ht="15" customHeight="1" x14ac:dyDescent="0.25">
      <c r="A7" s="98" t="s">
        <v>1</v>
      </c>
      <c r="B7" s="100" t="s">
        <v>22</v>
      </c>
      <c r="C7" s="100"/>
      <c r="D7" s="100"/>
      <c r="E7" s="100"/>
      <c r="F7" s="100"/>
      <c r="G7" s="95" t="s">
        <v>23</v>
      </c>
    </row>
    <row r="8" spans="1:7" ht="30" x14ac:dyDescent="0.25">
      <c r="A8" s="99"/>
      <c r="B8" s="80" t="s">
        <v>24</v>
      </c>
      <c r="C8" s="81" t="s">
        <v>5</v>
      </c>
      <c r="D8" s="80" t="s">
        <v>6</v>
      </c>
      <c r="E8" s="80" t="s">
        <v>3</v>
      </c>
      <c r="F8" s="80" t="s">
        <v>4</v>
      </c>
      <c r="G8" s="94"/>
    </row>
    <row r="9" spans="1:7" ht="15.75" customHeight="1" x14ac:dyDescent="0.25">
      <c r="A9" s="4" t="s">
        <v>106</v>
      </c>
      <c r="B9" s="90">
        <f t="shared" ref="B9:G9" si="0">SUM(B10:B84)</f>
        <v>6441894870.7600012</v>
      </c>
      <c r="C9" s="90">
        <f t="shared" si="0"/>
        <v>3121976786.4000006</v>
      </c>
      <c r="D9" s="90">
        <f t="shared" si="0"/>
        <v>9563871657.159996</v>
      </c>
      <c r="E9" s="90">
        <f t="shared" si="0"/>
        <v>1467792497.1100004</v>
      </c>
      <c r="F9" s="90">
        <f t="shared" si="0"/>
        <v>1273387904.9300005</v>
      </c>
      <c r="G9" s="90">
        <f t="shared" si="0"/>
        <v>8096079160.0500021</v>
      </c>
    </row>
    <row r="10" spans="1:7" x14ac:dyDescent="0.25">
      <c r="A10" s="26" t="s">
        <v>276</v>
      </c>
      <c r="B10" s="87">
        <v>3180611.52</v>
      </c>
      <c r="C10" s="87">
        <v>0</v>
      </c>
      <c r="D10" s="87">
        <v>3180611.52</v>
      </c>
      <c r="E10" s="87">
        <v>647235.53</v>
      </c>
      <c r="F10" s="87">
        <v>640408.12</v>
      </c>
      <c r="G10" s="87">
        <f>D10-E10</f>
        <v>2533375.9900000002</v>
      </c>
    </row>
    <row r="11" spans="1:7" x14ac:dyDescent="0.25">
      <c r="A11" s="26" t="s">
        <v>277</v>
      </c>
      <c r="B11" s="87">
        <v>4883062.4400000004</v>
      </c>
      <c r="C11" s="87">
        <v>42697.53</v>
      </c>
      <c r="D11" s="87">
        <v>4925759.97</v>
      </c>
      <c r="E11" s="87">
        <v>920662</v>
      </c>
      <c r="F11" s="87">
        <v>897812.06</v>
      </c>
      <c r="G11" s="87">
        <f t="shared" ref="G11:G74" si="1">D11-E11</f>
        <v>4005097.9699999997</v>
      </c>
    </row>
    <row r="12" spans="1:7" x14ac:dyDescent="0.25">
      <c r="A12" s="26" t="s">
        <v>278</v>
      </c>
      <c r="B12" s="87">
        <v>23536262.16</v>
      </c>
      <c r="C12" s="87">
        <v>362753.69</v>
      </c>
      <c r="D12" s="87">
        <v>23899015.850000001</v>
      </c>
      <c r="E12" s="87">
        <v>4583215.3</v>
      </c>
      <c r="F12" s="87">
        <v>4493170.88</v>
      </c>
      <c r="G12" s="87">
        <f t="shared" si="1"/>
        <v>19315800.550000001</v>
      </c>
    </row>
    <row r="13" spans="1:7" x14ac:dyDescent="0.25">
      <c r="A13" s="26" t="s">
        <v>279</v>
      </c>
      <c r="B13" s="87">
        <v>3751155.36</v>
      </c>
      <c r="C13" s="87">
        <v>0</v>
      </c>
      <c r="D13" s="87">
        <v>3751155.36</v>
      </c>
      <c r="E13" s="87">
        <v>918046.71</v>
      </c>
      <c r="F13" s="87">
        <v>918046.71</v>
      </c>
      <c r="G13" s="87">
        <f t="shared" si="1"/>
        <v>2833108.65</v>
      </c>
    </row>
    <row r="14" spans="1:7" x14ac:dyDescent="0.25">
      <c r="A14" s="26" t="s">
        <v>280</v>
      </c>
      <c r="B14" s="87">
        <v>226601380.56</v>
      </c>
      <c r="C14" s="87">
        <v>-178116649.59</v>
      </c>
      <c r="D14" s="87">
        <v>48484730.969999999</v>
      </c>
      <c r="E14" s="87">
        <v>6319019.4000000004</v>
      </c>
      <c r="F14" s="87">
        <v>6146040.6900000004</v>
      </c>
      <c r="G14" s="87">
        <f t="shared" si="1"/>
        <v>42165711.57</v>
      </c>
    </row>
    <row r="15" spans="1:7" x14ac:dyDescent="0.25">
      <c r="A15" s="26" t="s">
        <v>281</v>
      </c>
      <c r="B15" s="87">
        <v>20687914.670000002</v>
      </c>
      <c r="C15" s="87">
        <v>352053.12</v>
      </c>
      <c r="D15" s="87">
        <v>21039967.789999999</v>
      </c>
      <c r="E15" s="87">
        <v>4089864.69</v>
      </c>
      <c r="F15" s="87">
        <v>3980239.8</v>
      </c>
      <c r="G15" s="87">
        <f t="shared" si="1"/>
        <v>16950103.099999998</v>
      </c>
    </row>
    <row r="16" spans="1:7" x14ac:dyDescent="0.25">
      <c r="A16" s="26" t="s">
        <v>282</v>
      </c>
      <c r="B16" s="87">
        <v>15609322.189999999</v>
      </c>
      <c r="C16" s="87">
        <v>467719.14</v>
      </c>
      <c r="D16" s="87">
        <v>16077041.33</v>
      </c>
      <c r="E16" s="87">
        <v>2138202.64</v>
      </c>
      <c r="F16" s="87">
        <v>2019429.65</v>
      </c>
      <c r="G16" s="87">
        <f t="shared" si="1"/>
        <v>13938838.689999999</v>
      </c>
    </row>
    <row r="17" spans="1:7" x14ac:dyDescent="0.25">
      <c r="A17" s="26" t="s">
        <v>283</v>
      </c>
      <c r="B17" s="87">
        <v>55709508.68</v>
      </c>
      <c r="C17" s="87">
        <v>3117961.22</v>
      </c>
      <c r="D17" s="87">
        <v>58827469.899999999</v>
      </c>
      <c r="E17" s="87">
        <v>7491960.6299999999</v>
      </c>
      <c r="F17" s="87">
        <v>5823898.54</v>
      </c>
      <c r="G17" s="87">
        <f t="shared" si="1"/>
        <v>51335509.269999996</v>
      </c>
    </row>
    <row r="18" spans="1:7" x14ac:dyDescent="0.25">
      <c r="A18" s="26" t="s">
        <v>284</v>
      </c>
      <c r="B18" s="87">
        <v>24155440.920000002</v>
      </c>
      <c r="C18" s="87">
        <v>17665790.129999999</v>
      </c>
      <c r="D18" s="87">
        <v>41821231.049999997</v>
      </c>
      <c r="E18" s="87">
        <v>4738003.2300000004</v>
      </c>
      <c r="F18" s="87">
        <v>4533364.03</v>
      </c>
      <c r="G18" s="87">
        <f t="shared" si="1"/>
        <v>37083227.819999993</v>
      </c>
    </row>
    <row r="19" spans="1:7" x14ac:dyDescent="0.25">
      <c r="A19" s="26" t="s">
        <v>285</v>
      </c>
      <c r="B19" s="87">
        <v>38159730.619999997</v>
      </c>
      <c r="C19" s="87">
        <v>517043.84</v>
      </c>
      <c r="D19" s="87">
        <v>38676774.460000001</v>
      </c>
      <c r="E19" s="87">
        <v>4707226.66</v>
      </c>
      <c r="F19" s="87">
        <v>4487455.6500000004</v>
      </c>
      <c r="G19" s="87">
        <f t="shared" si="1"/>
        <v>33969547.799999997</v>
      </c>
    </row>
    <row r="20" spans="1:7" x14ac:dyDescent="0.25">
      <c r="A20" s="26" t="s">
        <v>286</v>
      </c>
      <c r="B20" s="87">
        <v>34691692.710000001</v>
      </c>
      <c r="C20" s="87">
        <v>58042696.439999998</v>
      </c>
      <c r="D20" s="87">
        <v>92734389.150000006</v>
      </c>
      <c r="E20" s="87">
        <v>37369615.439999998</v>
      </c>
      <c r="F20" s="87">
        <v>6644784.0099999998</v>
      </c>
      <c r="G20" s="87">
        <f t="shared" si="1"/>
        <v>55364773.710000008</v>
      </c>
    </row>
    <row r="21" spans="1:7" x14ac:dyDescent="0.25">
      <c r="A21" s="26" t="s">
        <v>287</v>
      </c>
      <c r="B21" s="87">
        <v>28236707.34</v>
      </c>
      <c r="C21" s="87">
        <v>41899.120000000003</v>
      </c>
      <c r="D21" s="87">
        <v>28278606.460000001</v>
      </c>
      <c r="E21" s="87">
        <v>5484127.3499999996</v>
      </c>
      <c r="F21" s="87">
        <v>5350849.1100000003</v>
      </c>
      <c r="G21" s="87">
        <f t="shared" si="1"/>
        <v>22794479.109999999</v>
      </c>
    </row>
    <row r="22" spans="1:7" x14ac:dyDescent="0.25">
      <c r="A22" s="26" t="s">
        <v>288</v>
      </c>
      <c r="B22" s="87">
        <v>24327734.649999999</v>
      </c>
      <c r="C22" s="87">
        <v>5035096.55</v>
      </c>
      <c r="D22" s="87">
        <v>29362831.199999999</v>
      </c>
      <c r="E22" s="87">
        <v>6233884.4400000004</v>
      </c>
      <c r="F22" s="87">
        <v>4985343.2300000004</v>
      </c>
      <c r="G22" s="87">
        <f t="shared" si="1"/>
        <v>23128946.759999998</v>
      </c>
    </row>
    <row r="23" spans="1:7" x14ac:dyDescent="0.25">
      <c r="A23" s="26" t="s">
        <v>289</v>
      </c>
      <c r="B23" s="87">
        <v>2555136.2400000002</v>
      </c>
      <c r="C23" s="87">
        <v>251.11</v>
      </c>
      <c r="D23" s="87">
        <v>2555387.35</v>
      </c>
      <c r="E23" s="87">
        <v>502711.59</v>
      </c>
      <c r="F23" s="87">
        <v>491057.32</v>
      </c>
      <c r="G23" s="87">
        <f t="shared" si="1"/>
        <v>2052675.76</v>
      </c>
    </row>
    <row r="24" spans="1:7" x14ac:dyDescent="0.25">
      <c r="A24" s="26" t="s">
        <v>290</v>
      </c>
      <c r="B24" s="87">
        <v>15057689.869999999</v>
      </c>
      <c r="C24" s="87">
        <v>159742.70000000001</v>
      </c>
      <c r="D24" s="87">
        <v>15217432.57</v>
      </c>
      <c r="E24" s="87">
        <v>2245120.71</v>
      </c>
      <c r="F24" s="87">
        <v>2178640.71</v>
      </c>
      <c r="G24" s="87">
        <f t="shared" si="1"/>
        <v>12972311.859999999</v>
      </c>
    </row>
    <row r="25" spans="1:7" x14ac:dyDescent="0.25">
      <c r="A25" s="26" t="s">
        <v>291</v>
      </c>
      <c r="B25" s="87">
        <v>28072608.16</v>
      </c>
      <c r="C25" s="87">
        <v>2871416.11</v>
      </c>
      <c r="D25" s="87">
        <v>30944024.27</v>
      </c>
      <c r="E25" s="87">
        <v>7260994.7000000002</v>
      </c>
      <c r="F25" s="87">
        <v>7008482.1699999999</v>
      </c>
      <c r="G25" s="87">
        <f t="shared" si="1"/>
        <v>23683029.57</v>
      </c>
    </row>
    <row r="26" spans="1:7" x14ac:dyDescent="0.25">
      <c r="A26" s="26" t="s">
        <v>292</v>
      </c>
      <c r="B26" s="87">
        <v>196084778.72</v>
      </c>
      <c r="C26" s="87">
        <v>4454518.92</v>
      </c>
      <c r="D26" s="87">
        <v>200539297.63999999</v>
      </c>
      <c r="E26" s="87">
        <v>42039824.590000004</v>
      </c>
      <c r="F26" s="87">
        <v>40700584.359999999</v>
      </c>
      <c r="G26" s="87">
        <f t="shared" si="1"/>
        <v>158499473.04999998</v>
      </c>
    </row>
    <row r="27" spans="1:7" x14ac:dyDescent="0.25">
      <c r="A27" s="26" t="s">
        <v>293</v>
      </c>
      <c r="B27" s="87">
        <v>70136060.430000007</v>
      </c>
      <c r="C27" s="87">
        <v>1282632.19</v>
      </c>
      <c r="D27" s="87">
        <v>71418692.620000005</v>
      </c>
      <c r="E27" s="87">
        <v>13169166.77</v>
      </c>
      <c r="F27" s="87">
        <v>12717707.470000001</v>
      </c>
      <c r="G27" s="87">
        <f t="shared" si="1"/>
        <v>58249525.850000009</v>
      </c>
    </row>
    <row r="28" spans="1:7" x14ac:dyDescent="0.25">
      <c r="A28" s="26" t="s">
        <v>294</v>
      </c>
      <c r="B28" s="87">
        <v>11833557.970000001</v>
      </c>
      <c r="C28" s="87">
        <v>62076.27</v>
      </c>
      <c r="D28" s="87">
        <v>11895634.24</v>
      </c>
      <c r="E28" s="87">
        <v>2317823.77</v>
      </c>
      <c r="F28" s="87">
        <v>2247815.38</v>
      </c>
      <c r="G28" s="87">
        <f t="shared" si="1"/>
        <v>9577810.4700000007</v>
      </c>
    </row>
    <row r="29" spans="1:7" x14ac:dyDescent="0.25">
      <c r="A29" s="26" t="s">
        <v>295</v>
      </c>
      <c r="B29" s="87">
        <v>59083212.899999999</v>
      </c>
      <c r="C29" s="87">
        <v>1113042.67</v>
      </c>
      <c r="D29" s="87">
        <v>60196255.57</v>
      </c>
      <c r="E29" s="87">
        <v>11416589.810000001</v>
      </c>
      <c r="F29" s="87">
        <v>11045156.59</v>
      </c>
      <c r="G29" s="87">
        <f t="shared" si="1"/>
        <v>48779665.759999998</v>
      </c>
    </row>
    <row r="30" spans="1:7" x14ac:dyDescent="0.25">
      <c r="A30" s="26" t="s">
        <v>296</v>
      </c>
      <c r="B30" s="87">
        <v>37264743.369999997</v>
      </c>
      <c r="C30" s="87">
        <v>32011384.170000002</v>
      </c>
      <c r="D30" s="87">
        <v>69276127.540000007</v>
      </c>
      <c r="E30" s="87">
        <v>17849949.449999999</v>
      </c>
      <c r="F30" s="87">
        <v>17676304.809999999</v>
      </c>
      <c r="G30" s="87">
        <f t="shared" si="1"/>
        <v>51426178.090000004</v>
      </c>
    </row>
    <row r="31" spans="1:7" x14ac:dyDescent="0.25">
      <c r="A31" s="26" t="s">
        <v>297</v>
      </c>
      <c r="B31" s="87">
        <v>1520857928.1099999</v>
      </c>
      <c r="C31" s="87">
        <v>68157559.879999995</v>
      </c>
      <c r="D31" s="87">
        <v>1589015487.99</v>
      </c>
      <c r="E31" s="87">
        <v>336462031.31</v>
      </c>
      <c r="F31" s="87">
        <v>319136231.57999998</v>
      </c>
      <c r="G31" s="87">
        <f t="shared" si="1"/>
        <v>1252553456.6800001</v>
      </c>
    </row>
    <row r="32" spans="1:7" x14ac:dyDescent="0.25">
      <c r="A32" s="26" t="s">
        <v>298</v>
      </c>
      <c r="B32" s="87">
        <v>98311537.980000004</v>
      </c>
      <c r="C32" s="87">
        <v>19805793.350000001</v>
      </c>
      <c r="D32" s="87">
        <v>118117331.33</v>
      </c>
      <c r="E32" s="87">
        <v>15703380.02</v>
      </c>
      <c r="F32" s="87">
        <v>15319431.279999999</v>
      </c>
      <c r="G32" s="87">
        <f t="shared" si="1"/>
        <v>102413951.31</v>
      </c>
    </row>
    <row r="33" spans="1:7" x14ac:dyDescent="0.25">
      <c r="A33" s="26" t="s">
        <v>299</v>
      </c>
      <c r="B33" s="87">
        <v>31665403.43</v>
      </c>
      <c r="C33" s="87">
        <v>1256496.67</v>
      </c>
      <c r="D33" s="87">
        <v>32921900.100000001</v>
      </c>
      <c r="E33" s="87">
        <v>5329111.96</v>
      </c>
      <c r="F33" s="87">
        <v>5116497.17</v>
      </c>
      <c r="G33" s="87">
        <f t="shared" si="1"/>
        <v>27592788.140000001</v>
      </c>
    </row>
    <row r="34" spans="1:7" x14ac:dyDescent="0.25">
      <c r="A34" s="26" t="s">
        <v>300</v>
      </c>
      <c r="B34" s="87">
        <v>32186568.600000001</v>
      </c>
      <c r="C34" s="87">
        <v>0</v>
      </c>
      <c r="D34" s="87">
        <v>32186568.600000001</v>
      </c>
      <c r="E34" s="87">
        <v>4446402.95</v>
      </c>
      <c r="F34" s="87">
        <v>4446402.95</v>
      </c>
      <c r="G34" s="87">
        <f t="shared" si="1"/>
        <v>27740165.650000002</v>
      </c>
    </row>
    <row r="35" spans="1:7" x14ac:dyDescent="0.25">
      <c r="A35" s="26" t="s">
        <v>301</v>
      </c>
      <c r="B35" s="87">
        <v>149891174.28</v>
      </c>
      <c r="C35" s="87">
        <v>124655187.51000001</v>
      </c>
      <c r="D35" s="87">
        <v>274546361.79000002</v>
      </c>
      <c r="E35" s="87">
        <v>19072812.620000001</v>
      </c>
      <c r="F35" s="87">
        <v>18796530.75</v>
      </c>
      <c r="G35" s="87">
        <f t="shared" si="1"/>
        <v>255473549.17000002</v>
      </c>
    </row>
    <row r="36" spans="1:7" x14ac:dyDescent="0.25">
      <c r="A36" s="26" t="s">
        <v>302</v>
      </c>
      <c r="B36" s="87">
        <v>10085909.4</v>
      </c>
      <c r="C36" s="87">
        <v>260059</v>
      </c>
      <c r="D36" s="87">
        <v>10345968.4</v>
      </c>
      <c r="E36" s="87">
        <v>1835347.13</v>
      </c>
      <c r="F36" s="87">
        <v>1805144.93</v>
      </c>
      <c r="G36" s="87">
        <f t="shared" si="1"/>
        <v>8510621.2699999996</v>
      </c>
    </row>
    <row r="37" spans="1:7" x14ac:dyDescent="0.25">
      <c r="A37" s="26" t="s">
        <v>303</v>
      </c>
      <c r="B37" s="87">
        <v>7087536.1100000003</v>
      </c>
      <c r="C37" s="87">
        <v>59213.19</v>
      </c>
      <c r="D37" s="87">
        <v>7146749.2999999998</v>
      </c>
      <c r="E37" s="87">
        <v>874832.88</v>
      </c>
      <c r="F37" s="87">
        <v>856720.59</v>
      </c>
      <c r="G37" s="87">
        <f t="shared" si="1"/>
        <v>6271916.4199999999</v>
      </c>
    </row>
    <row r="38" spans="1:7" x14ac:dyDescent="0.25">
      <c r="A38" s="26" t="s">
        <v>304</v>
      </c>
      <c r="B38" s="87">
        <v>89911058.969999999</v>
      </c>
      <c r="C38" s="87">
        <v>2536193.04</v>
      </c>
      <c r="D38" s="87">
        <v>92447252.010000005</v>
      </c>
      <c r="E38" s="87">
        <v>15501232.01</v>
      </c>
      <c r="F38" s="87">
        <v>15056309.59</v>
      </c>
      <c r="G38" s="87">
        <f t="shared" si="1"/>
        <v>76946020</v>
      </c>
    </row>
    <row r="39" spans="1:7" x14ac:dyDescent="0.25">
      <c r="A39" s="26" t="s">
        <v>305</v>
      </c>
      <c r="B39" s="87">
        <v>3735556.47</v>
      </c>
      <c r="C39" s="87">
        <v>23685.48</v>
      </c>
      <c r="D39" s="87">
        <v>3759241.95</v>
      </c>
      <c r="E39" s="87">
        <v>662072.32999999996</v>
      </c>
      <c r="F39" s="87">
        <v>651236.82999999996</v>
      </c>
      <c r="G39" s="87">
        <f t="shared" si="1"/>
        <v>3097169.62</v>
      </c>
    </row>
    <row r="40" spans="1:7" x14ac:dyDescent="0.25">
      <c r="A40" s="26" t="s">
        <v>306</v>
      </c>
      <c r="B40" s="87">
        <v>13633443.550000001</v>
      </c>
      <c r="C40" s="87">
        <v>20177.28</v>
      </c>
      <c r="D40" s="87">
        <v>13653620.83</v>
      </c>
      <c r="E40" s="87">
        <v>2422276.2999999998</v>
      </c>
      <c r="F40" s="87">
        <v>2413609.7000000002</v>
      </c>
      <c r="G40" s="87">
        <f t="shared" si="1"/>
        <v>11231344.530000001</v>
      </c>
    </row>
    <row r="41" spans="1:7" x14ac:dyDescent="0.25">
      <c r="A41" s="26" t="s">
        <v>307</v>
      </c>
      <c r="B41" s="87">
        <v>39070097.560000002</v>
      </c>
      <c r="C41" s="87">
        <v>329133.13</v>
      </c>
      <c r="D41" s="87">
        <v>39399230.689999998</v>
      </c>
      <c r="E41" s="87">
        <v>6504410.2699999996</v>
      </c>
      <c r="F41" s="87">
        <v>6447553.6100000003</v>
      </c>
      <c r="G41" s="87">
        <f t="shared" si="1"/>
        <v>32894820.419999998</v>
      </c>
    </row>
    <row r="42" spans="1:7" x14ac:dyDescent="0.25">
      <c r="A42" s="26" t="s">
        <v>308</v>
      </c>
      <c r="B42" s="87">
        <v>39438506.270000003</v>
      </c>
      <c r="C42" s="87">
        <v>1363945.51</v>
      </c>
      <c r="D42" s="87">
        <v>40802451.780000001</v>
      </c>
      <c r="E42" s="87">
        <v>5522627.4000000004</v>
      </c>
      <c r="F42" s="87">
        <v>5278302.62</v>
      </c>
      <c r="G42" s="87">
        <f t="shared" si="1"/>
        <v>35279824.380000003</v>
      </c>
    </row>
    <row r="43" spans="1:7" x14ac:dyDescent="0.25">
      <c r="A43" s="26" t="s">
        <v>309</v>
      </c>
      <c r="B43" s="87">
        <v>139618164.71000001</v>
      </c>
      <c r="C43" s="87">
        <v>517662.99</v>
      </c>
      <c r="D43" s="87">
        <v>140135827.69999999</v>
      </c>
      <c r="E43" s="87">
        <v>18810233.370000001</v>
      </c>
      <c r="F43" s="87">
        <v>10213186.58</v>
      </c>
      <c r="G43" s="87">
        <f t="shared" si="1"/>
        <v>121325594.32999998</v>
      </c>
    </row>
    <row r="44" spans="1:7" x14ac:dyDescent="0.25">
      <c r="A44" s="26" t="s">
        <v>310</v>
      </c>
      <c r="B44" s="87">
        <v>174168910.50999999</v>
      </c>
      <c r="C44" s="87">
        <v>27991081.170000002</v>
      </c>
      <c r="D44" s="87">
        <v>202159991.68000001</v>
      </c>
      <c r="E44" s="87">
        <v>30522466.559999999</v>
      </c>
      <c r="F44" s="87">
        <v>28981844.609999999</v>
      </c>
      <c r="G44" s="87">
        <f t="shared" si="1"/>
        <v>171637525.12</v>
      </c>
    </row>
    <row r="45" spans="1:7" x14ac:dyDescent="0.25">
      <c r="A45" s="26" t="s">
        <v>311</v>
      </c>
      <c r="B45" s="87">
        <v>17549768.23</v>
      </c>
      <c r="C45" s="87">
        <v>93637.15</v>
      </c>
      <c r="D45" s="87">
        <v>17643405.379999999</v>
      </c>
      <c r="E45" s="87">
        <v>2955634.3</v>
      </c>
      <c r="F45" s="87">
        <v>2847080.85</v>
      </c>
      <c r="G45" s="87">
        <f t="shared" si="1"/>
        <v>14687771.079999998</v>
      </c>
    </row>
    <row r="46" spans="1:7" x14ac:dyDescent="0.25">
      <c r="A46" s="26" t="s">
        <v>312</v>
      </c>
      <c r="B46" s="87">
        <v>133457175.58</v>
      </c>
      <c r="C46" s="87">
        <v>59769890.920000002</v>
      </c>
      <c r="D46" s="87">
        <v>193227066.5</v>
      </c>
      <c r="E46" s="87">
        <v>32825121.48</v>
      </c>
      <c r="F46" s="87">
        <v>19024049.43</v>
      </c>
      <c r="G46" s="87">
        <f t="shared" si="1"/>
        <v>160401945.02000001</v>
      </c>
    </row>
    <row r="47" spans="1:7" x14ac:dyDescent="0.25">
      <c r="A47" s="26" t="s">
        <v>313</v>
      </c>
      <c r="B47" s="87">
        <v>130339674.45999999</v>
      </c>
      <c r="C47" s="87">
        <v>3649134.24</v>
      </c>
      <c r="D47" s="87">
        <v>133988808.7</v>
      </c>
      <c r="E47" s="87">
        <v>20274327.059999999</v>
      </c>
      <c r="F47" s="87">
        <v>19104868.050000001</v>
      </c>
      <c r="G47" s="87">
        <f t="shared" si="1"/>
        <v>113714481.64</v>
      </c>
    </row>
    <row r="48" spans="1:7" x14ac:dyDescent="0.25">
      <c r="A48" s="26" t="s">
        <v>314</v>
      </c>
      <c r="B48" s="87">
        <v>65586012</v>
      </c>
      <c r="C48" s="87">
        <v>112327694.23999999</v>
      </c>
      <c r="D48" s="87">
        <v>177913706.24000001</v>
      </c>
      <c r="E48" s="87">
        <v>8190904.8600000003</v>
      </c>
      <c r="F48" s="87">
        <v>8173320.4800000004</v>
      </c>
      <c r="G48" s="87">
        <f t="shared" si="1"/>
        <v>169722801.38</v>
      </c>
    </row>
    <row r="49" spans="1:7" x14ac:dyDescent="0.25">
      <c r="A49" s="26" t="s">
        <v>315</v>
      </c>
      <c r="B49" s="87">
        <v>70265543</v>
      </c>
      <c r="C49" s="87">
        <v>1524948.76</v>
      </c>
      <c r="D49" s="87">
        <v>71790491.760000005</v>
      </c>
      <c r="E49" s="87">
        <v>25413400</v>
      </c>
      <c r="F49" s="87">
        <v>0</v>
      </c>
      <c r="G49" s="87">
        <f t="shared" si="1"/>
        <v>46377091.760000005</v>
      </c>
    </row>
    <row r="50" spans="1:7" x14ac:dyDescent="0.25">
      <c r="A50" s="26" t="s">
        <v>316</v>
      </c>
      <c r="B50" s="87">
        <v>83809481.049999997</v>
      </c>
      <c r="C50" s="87">
        <v>6820555.1200000001</v>
      </c>
      <c r="D50" s="87">
        <v>90630036.170000002</v>
      </c>
      <c r="E50" s="87">
        <v>16525119.210000001</v>
      </c>
      <c r="F50" s="87">
        <v>15879132.23</v>
      </c>
      <c r="G50" s="87">
        <f t="shared" si="1"/>
        <v>74104916.960000008</v>
      </c>
    </row>
    <row r="51" spans="1:7" x14ac:dyDescent="0.25">
      <c r="A51" s="26" t="s">
        <v>317</v>
      </c>
      <c r="B51" s="87">
        <v>10105752.880000001</v>
      </c>
      <c r="C51" s="87">
        <v>62254.02</v>
      </c>
      <c r="D51" s="87">
        <v>10168006.9</v>
      </c>
      <c r="E51" s="87">
        <v>1908035.09</v>
      </c>
      <c r="F51" s="87">
        <v>1845260.5</v>
      </c>
      <c r="G51" s="87">
        <f t="shared" si="1"/>
        <v>8259971.8100000005</v>
      </c>
    </row>
    <row r="52" spans="1:7" x14ac:dyDescent="0.25">
      <c r="A52" s="26" t="s">
        <v>318</v>
      </c>
      <c r="B52" s="87">
        <v>64109280.689999998</v>
      </c>
      <c r="C52" s="87">
        <v>12577123.630000001</v>
      </c>
      <c r="D52" s="87">
        <v>76686404.319999993</v>
      </c>
      <c r="E52" s="87">
        <v>15460770.23</v>
      </c>
      <c r="F52" s="87">
        <v>15259568.960000001</v>
      </c>
      <c r="G52" s="87">
        <f t="shared" si="1"/>
        <v>61225634.089999989</v>
      </c>
    </row>
    <row r="53" spans="1:7" x14ac:dyDescent="0.25">
      <c r="A53" s="26" t="s">
        <v>319</v>
      </c>
      <c r="B53" s="87">
        <v>77024416.519999996</v>
      </c>
      <c r="C53" s="87">
        <v>28522024.109999999</v>
      </c>
      <c r="D53" s="87">
        <v>105546440.63</v>
      </c>
      <c r="E53" s="87">
        <v>19065121.960000001</v>
      </c>
      <c r="F53" s="87">
        <v>16276416.34</v>
      </c>
      <c r="G53" s="87">
        <f t="shared" si="1"/>
        <v>86481318.669999987</v>
      </c>
    </row>
    <row r="54" spans="1:7" x14ac:dyDescent="0.25">
      <c r="A54" s="26" t="s">
        <v>320</v>
      </c>
      <c r="B54" s="87">
        <v>10148878.32</v>
      </c>
      <c r="C54" s="87">
        <v>16729716.58</v>
      </c>
      <c r="D54" s="87">
        <v>26878594.899999999</v>
      </c>
      <c r="E54" s="87">
        <v>6625725.0700000003</v>
      </c>
      <c r="F54" s="87">
        <v>6597705.4800000004</v>
      </c>
      <c r="G54" s="87">
        <f t="shared" si="1"/>
        <v>20252869.829999998</v>
      </c>
    </row>
    <row r="55" spans="1:7" x14ac:dyDescent="0.25">
      <c r="A55" s="26" t="s">
        <v>321</v>
      </c>
      <c r="B55" s="87">
        <v>122130353.88</v>
      </c>
      <c r="C55" s="87">
        <v>59224936.909999996</v>
      </c>
      <c r="D55" s="87">
        <v>181355290.78999999</v>
      </c>
      <c r="E55" s="87">
        <v>24644587.469999999</v>
      </c>
      <c r="F55" s="87">
        <v>14771677.57</v>
      </c>
      <c r="G55" s="87">
        <f t="shared" si="1"/>
        <v>156710703.31999999</v>
      </c>
    </row>
    <row r="56" spans="1:7" x14ac:dyDescent="0.25">
      <c r="A56" s="26" t="s">
        <v>322</v>
      </c>
      <c r="B56" s="87">
        <v>80752860.620000005</v>
      </c>
      <c r="C56" s="87">
        <v>81249002.579999998</v>
      </c>
      <c r="D56" s="87">
        <v>162001863.19999999</v>
      </c>
      <c r="E56" s="87">
        <v>17997262.68</v>
      </c>
      <c r="F56" s="87">
        <v>14494787.939999999</v>
      </c>
      <c r="G56" s="87">
        <f t="shared" si="1"/>
        <v>144004600.51999998</v>
      </c>
    </row>
    <row r="57" spans="1:7" x14ac:dyDescent="0.25">
      <c r="A57" s="26" t="s">
        <v>323</v>
      </c>
      <c r="B57" s="87">
        <v>243100400.16</v>
      </c>
      <c r="C57" s="87">
        <v>232616722.25999999</v>
      </c>
      <c r="D57" s="87">
        <v>475717122.42000002</v>
      </c>
      <c r="E57" s="87">
        <v>36979139.850000001</v>
      </c>
      <c r="F57" s="87">
        <v>34700637.75</v>
      </c>
      <c r="G57" s="87">
        <f t="shared" si="1"/>
        <v>438737982.56999999</v>
      </c>
    </row>
    <row r="58" spans="1:7" x14ac:dyDescent="0.25">
      <c r="A58" s="26" t="s">
        <v>324</v>
      </c>
      <c r="B58" s="87">
        <v>620500713.63999999</v>
      </c>
      <c r="C58" s="87">
        <v>1890195506.29</v>
      </c>
      <c r="D58" s="87">
        <v>2510696219.9299998</v>
      </c>
      <c r="E58" s="87">
        <v>187799824.05000001</v>
      </c>
      <c r="F58" s="87">
        <v>176728846.59</v>
      </c>
      <c r="G58" s="87">
        <f t="shared" si="1"/>
        <v>2322896395.8799996</v>
      </c>
    </row>
    <row r="59" spans="1:7" x14ac:dyDescent="0.25">
      <c r="A59" s="26" t="s">
        <v>325</v>
      </c>
      <c r="B59" s="87">
        <v>117436308.63</v>
      </c>
      <c r="C59" s="87">
        <v>10776787.130000001</v>
      </c>
      <c r="D59" s="87">
        <v>128213095.76000001</v>
      </c>
      <c r="E59" s="87">
        <v>19171915.890000001</v>
      </c>
      <c r="F59" s="87">
        <v>18411162.030000001</v>
      </c>
      <c r="G59" s="87">
        <f t="shared" si="1"/>
        <v>109041179.87</v>
      </c>
    </row>
    <row r="60" spans="1:7" x14ac:dyDescent="0.25">
      <c r="A60" s="26" t="s">
        <v>326</v>
      </c>
      <c r="B60" s="87">
        <v>15829597</v>
      </c>
      <c r="C60" s="87">
        <v>35727339.729999997</v>
      </c>
      <c r="D60" s="87">
        <v>51556936.729999997</v>
      </c>
      <c r="E60" s="87">
        <v>0</v>
      </c>
      <c r="F60" s="87">
        <v>0</v>
      </c>
      <c r="G60" s="87">
        <f t="shared" si="1"/>
        <v>51556936.729999997</v>
      </c>
    </row>
    <row r="61" spans="1:7" x14ac:dyDescent="0.25">
      <c r="A61" s="26" t="s">
        <v>327</v>
      </c>
      <c r="B61" s="87">
        <v>220965455.71000001</v>
      </c>
      <c r="C61" s="87">
        <v>496625.09</v>
      </c>
      <c r="D61" s="87">
        <v>221462080.80000001</v>
      </c>
      <c r="E61" s="87">
        <v>26359594.66</v>
      </c>
      <c r="F61" s="87">
        <v>24075875.789999999</v>
      </c>
      <c r="G61" s="87">
        <f t="shared" si="1"/>
        <v>195102486.14000002</v>
      </c>
    </row>
    <row r="62" spans="1:7" x14ac:dyDescent="0.25">
      <c r="A62" s="26" t="s">
        <v>328</v>
      </c>
      <c r="B62" s="87">
        <v>101168452.37</v>
      </c>
      <c r="C62" s="87">
        <v>1121219.67</v>
      </c>
      <c r="D62" s="87">
        <v>102289672.04000001</v>
      </c>
      <c r="E62" s="87">
        <v>12104804.869999999</v>
      </c>
      <c r="F62" s="87">
        <v>10618532.390000001</v>
      </c>
      <c r="G62" s="87">
        <f t="shared" si="1"/>
        <v>90184867.170000002</v>
      </c>
    </row>
    <row r="63" spans="1:7" x14ac:dyDescent="0.25">
      <c r="A63" s="26" t="s">
        <v>329</v>
      </c>
      <c r="B63" s="87">
        <v>24598191.68</v>
      </c>
      <c r="C63" s="87">
        <v>5686596.3200000003</v>
      </c>
      <c r="D63" s="87">
        <v>30284788</v>
      </c>
      <c r="E63" s="87">
        <v>2861555.02</v>
      </c>
      <c r="F63" s="87">
        <v>1418678.1</v>
      </c>
      <c r="G63" s="87">
        <f t="shared" si="1"/>
        <v>27423232.98</v>
      </c>
    </row>
    <row r="64" spans="1:7" x14ac:dyDescent="0.25">
      <c r="A64" s="26" t="s">
        <v>330</v>
      </c>
      <c r="B64" s="87">
        <v>11539074.76</v>
      </c>
      <c r="C64" s="87">
        <v>25180.73</v>
      </c>
      <c r="D64" s="87">
        <v>11564255.49</v>
      </c>
      <c r="E64" s="87">
        <v>2054262.82</v>
      </c>
      <c r="F64" s="87">
        <v>2008712.8</v>
      </c>
      <c r="G64" s="87">
        <f t="shared" si="1"/>
        <v>9509992.6699999999</v>
      </c>
    </row>
    <row r="65" spans="1:7" x14ac:dyDescent="0.25">
      <c r="A65" s="26" t="s">
        <v>331</v>
      </c>
      <c r="B65" s="87">
        <v>48958380.600000001</v>
      </c>
      <c r="C65" s="87">
        <v>2146517.31</v>
      </c>
      <c r="D65" s="87">
        <v>51104897.909999996</v>
      </c>
      <c r="E65" s="87">
        <v>3586533.47</v>
      </c>
      <c r="F65" s="87">
        <v>3359144.38</v>
      </c>
      <c r="G65" s="87">
        <f t="shared" si="1"/>
        <v>47518364.439999998</v>
      </c>
    </row>
    <row r="66" spans="1:7" x14ac:dyDescent="0.25">
      <c r="A66" s="26" t="s">
        <v>332</v>
      </c>
      <c r="B66" s="87">
        <v>5916517.4000000004</v>
      </c>
      <c r="C66" s="87">
        <v>1803769.19</v>
      </c>
      <c r="D66" s="87">
        <v>7720286.5899999999</v>
      </c>
      <c r="E66" s="87">
        <v>1173422.5</v>
      </c>
      <c r="F66" s="87">
        <v>1141634.71</v>
      </c>
      <c r="G66" s="87">
        <f t="shared" si="1"/>
        <v>6546864.0899999999</v>
      </c>
    </row>
    <row r="67" spans="1:7" x14ac:dyDescent="0.25">
      <c r="A67" s="26" t="s">
        <v>333</v>
      </c>
      <c r="B67" s="87">
        <v>19669405.550000001</v>
      </c>
      <c r="C67" s="87">
        <v>223283.54</v>
      </c>
      <c r="D67" s="87">
        <v>19892689.09</v>
      </c>
      <c r="E67" s="87">
        <v>4078923.95</v>
      </c>
      <c r="F67" s="87">
        <v>3906296.73</v>
      </c>
      <c r="G67" s="87">
        <f t="shared" si="1"/>
        <v>15813765.140000001</v>
      </c>
    </row>
    <row r="68" spans="1:7" x14ac:dyDescent="0.25">
      <c r="A68" s="26" t="s">
        <v>334</v>
      </c>
      <c r="B68" s="87">
        <v>3888447.19</v>
      </c>
      <c r="C68" s="87">
        <v>19038.509999999998</v>
      </c>
      <c r="D68" s="87">
        <v>3907485.7</v>
      </c>
      <c r="E68" s="87">
        <v>711780.51</v>
      </c>
      <c r="F68" s="87">
        <v>694007.58</v>
      </c>
      <c r="G68" s="87">
        <f t="shared" si="1"/>
        <v>3195705.1900000004</v>
      </c>
    </row>
    <row r="69" spans="1:7" x14ac:dyDescent="0.25">
      <c r="A69" s="26" t="s">
        <v>335</v>
      </c>
      <c r="B69" s="87">
        <v>30925114.649999999</v>
      </c>
      <c r="C69" s="87">
        <v>15000000</v>
      </c>
      <c r="D69" s="87">
        <v>45925114.649999999</v>
      </c>
      <c r="E69" s="87">
        <v>28441704.879999999</v>
      </c>
      <c r="F69" s="87">
        <v>26256278.66</v>
      </c>
      <c r="G69" s="87">
        <f t="shared" si="1"/>
        <v>17483409.77</v>
      </c>
    </row>
    <row r="70" spans="1:7" x14ac:dyDescent="0.25">
      <c r="A70" s="26" t="s">
        <v>336</v>
      </c>
      <c r="B70" s="87">
        <v>117692933.03</v>
      </c>
      <c r="C70" s="87">
        <v>0</v>
      </c>
      <c r="D70" s="87">
        <v>117692933.03</v>
      </c>
      <c r="E70" s="87">
        <v>39230977.68</v>
      </c>
      <c r="F70" s="87">
        <v>29423233.260000002</v>
      </c>
      <c r="G70" s="87">
        <f t="shared" si="1"/>
        <v>78461955.349999994</v>
      </c>
    </row>
    <row r="71" spans="1:7" x14ac:dyDescent="0.25">
      <c r="A71" s="26" t="s">
        <v>337</v>
      </c>
      <c r="B71" s="87">
        <v>80176771.430000007</v>
      </c>
      <c r="C71" s="87">
        <v>29211711.68</v>
      </c>
      <c r="D71" s="87">
        <v>109388483.11</v>
      </c>
      <c r="E71" s="87">
        <v>44830053.799999997</v>
      </c>
      <c r="F71" s="87">
        <v>41548276.159999996</v>
      </c>
      <c r="G71" s="87">
        <f t="shared" si="1"/>
        <v>64558429.310000002</v>
      </c>
    </row>
    <row r="72" spans="1:7" x14ac:dyDescent="0.25">
      <c r="A72" s="26" t="s">
        <v>338</v>
      </c>
      <c r="B72" s="87">
        <v>171479144.25999999</v>
      </c>
      <c r="C72" s="87">
        <v>43856241.640000001</v>
      </c>
      <c r="D72" s="87">
        <v>215335385.90000001</v>
      </c>
      <c r="E72" s="87">
        <v>58297214.310000002</v>
      </c>
      <c r="F72" s="87">
        <v>44622599.740000002</v>
      </c>
      <c r="G72" s="87">
        <f t="shared" si="1"/>
        <v>157038171.59</v>
      </c>
    </row>
    <row r="73" spans="1:7" x14ac:dyDescent="0.25">
      <c r="A73" s="26" t="s">
        <v>339</v>
      </c>
      <c r="B73" s="87">
        <v>16769541.359999999</v>
      </c>
      <c r="C73" s="87">
        <v>0</v>
      </c>
      <c r="D73" s="87">
        <v>16769541.359999999</v>
      </c>
      <c r="E73" s="87">
        <v>5589847.1200000001</v>
      </c>
      <c r="F73" s="87">
        <v>4192385.34</v>
      </c>
      <c r="G73" s="87">
        <f t="shared" si="1"/>
        <v>11179694.239999998</v>
      </c>
    </row>
    <row r="74" spans="1:7" x14ac:dyDescent="0.25">
      <c r="A74" s="26" t="s">
        <v>340</v>
      </c>
      <c r="B74" s="87">
        <v>0</v>
      </c>
      <c r="C74" s="87">
        <v>11000000</v>
      </c>
      <c r="D74" s="87">
        <v>11000000</v>
      </c>
      <c r="E74" s="87">
        <v>11000000</v>
      </c>
      <c r="F74" s="87">
        <v>11000000</v>
      </c>
      <c r="G74" s="87">
        <f t="shared" si="1"/>
        <v>0</v>
      </c>
    </row>
    <row r="75" spans="1:7" x14ac:dyDescent="0.25">
      <c r="A75" s="26" t="s">
        <v>341</v>
      </c>
      <c r="B75" s="87">
        <v>76879016.75</v>
      </c>
      <c r="C75" s="87">
        <v>5146561.5599999996</v>
      </c>
      <c r="D75" s="87">
        <v>82025578.310000002</v>
      </c>
      <c r="E75" s="87">
        <v>30170338.920000002</v>
      </c>
      <c r="F75" s="87">
        <v>24331754.190000001</v>
      </c>
      <c r="G75" s="87">
        <f t="shared" ref="G75:G84" si="2">D75-E75</f>
        <v>51855239.390000001</v>
      </c>
    </row>
    <row r="76" spans="1:7" x14ac:dyDescent="0.25">
      <c r="A76" s="26" t="s">
        <v>342</v>
      </c>
      <c r="B76" s="87">
        <v>86849685.159999996</v>
      </c>
      <c r="C76" s="87">
        <v>0</v>
      </c>
      <c r="D76" s="87">
        <v>86849685.159999996</v>
      </c>
      <c r="E76" s="87">
        <v>37039968.369999997</v>
      </c>
      <c r="F76" s="87">
        <v>31538605.02</v>
      </c>
      <c r="G76" s="87">
        <f t="shared" si="2"/>
        <v>49809716.789999999</v>
      </c>
    </row>
    <row r="77" spans="1:7" x14ac:dyDescent="0.25">
      <c r="A77" s="26" t="s">
        <v>343</v>
      </c>
      <c r="B77" s="87">
        <v>59793730.259999998</v>
      </c>
      <c r="C77" s="87">
        <v>0</v>
      </c>
      <c r="D77" s="87">
        <v>59793730.259999998</v>
      </c>
      <c r="E77" s="87">
        <v>15662723.630000001</v>
      </c>
      <c r="F77" s="87">
        <v>15662723.630000001</v>
      </c>
      <c r="G77" s="87">
        <f t="shared" si="2"/>
        <v>44131006.629999995</v>
      </c>
    </row>
    <row r="78" spans="1:7" x14ac:dyDescent="0.25">
      <c r="A78" s="26" t="s">
        <v>344</v>
      </c>
      <c r="B78" s="87">
        <v>27973960.059999999</v>
      </c>
      <c r="C78" s="87">
        <v>0</v>
      </c>
      <c r="D78" s="87">
        <v>27973960.059999999</v>
      </c>
      <c r="E78" s="87">
        <v>6993490.0199999996</v>
      </c>
      <c r="F78" s="87">
        <v>6993490.0199999996</v>
      </c>
      <c r="G78" s="87">
        <f t="shared" si="2"/>
        <v>20980470.039999999</v>
      </c>
    </row>
    <row r="79" spans="1:7" x14ac:dyDescent="0.25">
      <c r="A79" s="26" t="s">
        <v>345</v>
      </c>
      <c r="B79" s="87">
        <v>16197054.960000001</v>
      </c>
      <c r="C79" s="87">
        <v>6937806.4500000002</v>
      </c>
      <c r="D79" s="87">
        <v>23134861.41</v>
      </c>
      <c r="E79" s="87">
        <v>7832758.8799999999</v>
      </c>
      <c r="F79" s="87">
        <v>6285805.7000000002</v>
      </c>
      <c r="G79" s="87">
        <f t="shared" si="2"/>
        <v>15302102.530000001</v>
      </c>
    </row>
    <row r="80" spans="1:7" x14ac:dyDescent="0.25">
      <c r="A80" s="26" t="s">
        <v>346</v>
      </c>
      <c r="B80" s="87">
        <v>46642556.369999997</v>
      </c>
      <c r="C80" s="87">
        <v>8537716.8599999994</v>
      </c>
      <c r="D80" s="87">
        <v>55180273.229999997</v>
      </c>
      <c r="E80" s="87">
        <v>20443571.93</v>
      </c>
      <c r="F80" s="87">
        <v>16767716.93</v>
      </c>
      <c r="G80" s="87">
        <f t="shared" si="2"/>
        <v>34736701.299999997</v>
      </c>
    </row>
    <row r="81" spans="1:7" x14ac:dyDescent="0.25">
      <c r="A81" s="26" t="s">
        <v>347</v>
      </c>
      <c r="B81" s="87">
        <v>17976034.800000001</v>
      </c>
      <c r="C81" s="87">
        <v>30000000</v>
      </c>
      <c r="D81" s="87">
        <v>47976034.799999997</v>
      </c>
      <c r="E81" s="87">
        <v>5992011.5999999996</v>
      </c>
      <c r="F81" s="87">
        <v>4494008.7</v>
      </c>
      <c r="G81" s="87">
        <f t="shared" si="2"/>
        <v>41984023.199999996</v>
      </c>
    </row>
    <row r="82" spans="1:7" x14ac:dyDescent="0.25">
      <c r="A82" s="26" t="s">
        <v>348</v>
      </c>
      <c r="B82" s="87">
        <v>3806692.56</v>
      </c>
      <c r="C82" s="87">
        <v>0</v>
      </c>
      <c r="D82" s="87">
        <v>3806692.56</v>
      </c>
      <c r="E82" s="87">
        <v>951672.42</v>
      </c>
      <c r="F82" s="87">
        <v>951672.42</v>
      </c>
      <c r="G82" s="87">
        <f t="shared" si="2"/>
        <v>2855020.14</v>
      </c>
    </row>
    <row r="83" spans="1:7" x14ac:dyDescent="0.25">
      <c r="A83" s="26" t="s">
        <v>349</v>
      </c>
      <c r="B83" s="87">
        <v>77107330.400000006</v>
      </c>
      <c r="C83" s="87">
        <v>190804067.37</v>
      </c>
      <c r="D83" s="87">
        <v>267911397.77000001</v>
      </c>
      <c r="E83" s="87">
        <v>14860885.51</v>
      </c>
      <c r="F83" s="87">
        <v>13279512.199999999</v>
      </c>
      <c r="G83" s="87">
        <f t="shared" si="2"/>
        <v>253050512.26000002</v>
      </c>
    </row>
    <row r="84" spans="1:7" x14ac:dyDescent="0.25">
      <c r="A84" s="26" t="s">
        <v>350</v>
      </c>
      <c r="B84" s="87">
        <v>39495055.359999999</v>
      </c>
      <c r="C84" s="87">
        <v>21632863.280000001</v>
      </c>
      <c r="D84" s="87">
        <v>61127918.640000001</v>
      </c>
      <c r="E84" s="87">
        <v>5575028.5199999996</v>
      </c>
      <c r="F84" s="87">
        <v>5196852.2</v>
      </c>
      <c r="G84" s="87">
        <f t="shared" si="2"/>
        <v>55552890.120000005</v>
      </c>
    </row>
    <row r="85" spans="1:7" x14ac:dyDescent="0.25">
      <c r="A85" s="8" t="s">
        <v>2</v>
      </c>
      <c r="B85" s="85"/>
      <c r="C85" s="85"/>
      <c r="D85" s="85"/>
      <c r="E85" s="85"/>
      <c r="F85" s="85"/>
      <c r="G85" s="85"/>
    </row>
    <row r="86" spans="1:7" x14ac:dyDescent="0.25">
      <c r="A86" s="1" t="s">
        <v>107</v>
      </c>
      <c r="B86" s="84">
        <f t="shared" ref="B86:G86" si="3">SUM(B87:B117)</f>
        <v>2228274427.2800002</v>
      </c>
      <c r="C86" s="84">
        <f t="shared" si="3"/>
        <v>165200746.34</v>
      </c>
      <c r="D86" s="84">
        <f t="shared" si="3"/>
        <v>2393475173.6199999</v>
      </c>
      <c r="E86" s="84">
        <f t="shared" si="3"/>
        <v>353465824.47999996</v>
      </c>
      <c r="F86" s="84">
        <f t="shared" si="3"/>
        <v>318860463.56</v>
      </c>
      <c r="G86" s="84">
        <f t="shared" si="3"/>
        <v>2040009349.1399999</v>
      </c>
    </row>
    <row r="87" spans="1:7" x14ac:dyDescent="0.25">
      <c r="A87" s="26" t="s">
        <v>296</v>
      </c>
      <c r="B87" s="87">
        <v>44135212.200000003</v>
      </c>
      <c r="C87" s="87">
        <v>-10855163.189999999</v>
      </c>
      <c r="D87" s="87">
        <v>33280049.010000002</v>
      </c>
      <c r="E87" s="87">
        <v>358412.76</v>
      </c>
      <c r="F87" s="87">
        <v>307338.12</v>
      </c>
      <c r="G87" s="87">
        <f t="shared" ref="G87:G117" si="4">D87-E87</f>
        <v>32921636.25</v>
      </c>
    </row>
    <row r="88" spans="1:7" x14ac:dyDescent="0.25">
      <c r="A88" s="26" t="s">
        <v>297</v>
      </c>
      <c r="B88" s="87">
        <v>430870404.00999999</v>
      </c>
      <c r="C88" s="87">
        <v>121916523.54000001</v>
      </c>
      <c r="D88" s="87">
        <v>552786927.54999995</v>
      </c>
      <c r="E88" s="87">
        <v>125924350.84</v>
      </c>
      <c r="F88" s="87">
        <v>112630722.69</v>
      </c>
      <c r="G88" s="87">
        <f t="shared" si="4"/>
        <v>426862576.70999992</v>
      </c>
    </row>
    <row r="89" spans="1:7" x14ac:dyDescent="0.25">
      <c r="A89" s="26" t="s">
        <v>298</v>
      </c>
      <c r="B89" s="87">
        <v>19373861.16</v>
      </c>
      <c r="C89" s="87">
        <v>-12612240</v>
      </c>
      <c r="D89" s="87">
        <v>6761621.1600000001</v>
      </c>
      <c r="E89" s="87">
        <v>2649114.4</v>
      </c>
      <c r="F89" s="87">
        <v>2225716.02</v>
      </c>
      <c r="G89" s="87">
        <f t="shared" si="4"/>
        <v>4112506.7600000002</v>
      </c>
    </row>
    <row r="90" spans="1:7" x14ac:dyDescent="0.25">
      <c r="A90" s="26" t="s">
        <v>299</v>
      </c>
      <c r="B90" s="87">
        <v>3285664.2</v>
      </c>
      <c r="C90" s="87">
        <v>0</v>
      </c>
      <c r="D90" s="87">
        <v>3285664.2</v>
      </c>
      <c r="E90" s="87">
        <v>1004424.46</v>
      </c>
      <c r="F90" s="87">
        <v>864584.34</v>
      </c>
      <c r="G90" s="87">
        <f t="shared" si="4"/>
        <v>2281239.7400000002</v>
      </c>
    </row>
    <row r="91" spans="1:7" x14ac:dyDescent="0.25">
      <c r="A91" s="26" t="s">
        <v>300</v>
      </c>
      <c r="B91" s="87">
        <v>2779707.12</v>
      </c>
      <c r="C91" s="87">
        <v>0</v>
      </c>
      <c r="D91" s="87">
        <v>2779707.12</v>
      </c>
      <c r="E91" s="87">
        <v>999633.3</v>
      </c>
      <c r="F91" s="87">
        <v>859033.09</v>
      </c>
      <c r="G91" s="87">
        <f t="shared" si="4"/>
        <v>1780073.82</v>
      </c>
    </row>
    <row r="92" spans="1:7" x14ac:dyDescent="0.25">
      <c r="A92" s="26" t="s">
        <v>301</v>
      </c>
      <c r="B92" s="87">
        <v>43571997.600000001</v>
      </c>
      <c r="C92" s="87">
        <v>-10344060</v>
      </c>
      <c r="D92" s="87">
        <v>33227937.600000001</v>
      </c>
      <c r="E92" s="87">
        <v>3313824.21</v>
      </c>
      <c r="F92" s="87">
        <v>2842452.74</v>
      </c>
      <c r="G92" s="87">
        <f t="shared" si="4"/>
        <v>29914113.390000001</v>
      </c>
    </row>
    <row r="93" spans="1:7" x14ac:dyDescent="0.25">
      <c r="A93" s="26" t="s">
        <v>302</v>
      </c>
      <c r="B93" s="87">
        <v>2594634.92</v>
      </c>
      <c r="C93" s="87">
        <v>0</v>
      </c>
      <c r="D93" s="87">
        <v>2594634.92</v>
      </c>
      <c r="E93" s="87">
        <v>365043.13</v>
      </c>
      <c r="F93" s="87">
        <v>318061.31</v>
      </c>
      <c r="G93" s="87">
        <f t="shared" si="4"/>
        <v>2229591.79</v>
      </c>
    </row>
    <row r="94" spans="1:7" x14ac:dyDescent="0.25">
      <c r="A94" s="26" t="s">
        <v>303</v>
      </c>
      <c r="B94" s="87">
        <v>455989.32</v>
      </c>
      <c r="C94" s="87">
        <v>0</v>
      </c>
      <c r="D94" s="87">
        <v>455989.32</v>
      </c>
      <c r="E94" s="87">
        <v>154064.69</v>
      </c>
      <c r="F94" s="87">
        <v>125235.43</v>
      </c>
      <c r="G94" s="87">
        <f t="shared" si="4"/>
        <v>301924.63</v>
      </c>
    </row>
    <row r="95" spans="1:7" x14ac:dyDescent="0.25">
      <c r="A95" s="26" t="s">
        <v>304</v>
      </c>
      <c r="B95" s="87">
        <v>15237928.48</v>
      </c>
      <c r="C95" s="87">
        <v>0</v>
      </c>
      <c r="D95" s="87">
        <v>15237928.48</v>
      </c>
      <c r="E95" s="87">
        <v>3954376.67</v>
      </c>
      <c r="F95" s="87">
        <v>3297040.78</v>
      </c>
      <c r="G95" s="87">
        <f t="shared" si="4"/>
        <v>11283551.810000001</v>
      </c>
    </row>
    <row r="96" spans="1:7" x14ac:dyDescent="0.25">
      <c r="A96" s="26" t="s">
        <v>351</v>
      </c>
      <c r="B96" s="87">
        <v>337964.52</v>
      </c>
      <c r="C96" s="87">
        <v>0</v>
      </c>
      <c r="D96" s="87">
        <v>337964.52</v>
      </c>
      <c r="E96" s="87">
        <v>122469.53</v>
      </c>
      <c r="F96" s="87">
        <v>106439.59</v>
      </c>
      <c r="G96" s="87">
        <f t="shared" si="4"/>
        <v>215494.99000000002</v>
      </c>
    </row>
    <row r="97" spans="1:7" x14ac:dyDescent="0.25">
      <c r="A97" s="26" t="s">
        <v>306</v>
      </c>
      <c r="B97" s="87">
        <v>1885097.28</v>
      </c>
      <c r="C97" s="87">
        <v>0</v>
      </c>
      <c r="D97" s="87">
        <v>1885097.28</v>
      </c>
      <c r="E97" s="87">
        <v>545212.16000000003</v>
      </c>
      <c r="F97" s="87">
        <v>472068.86</v>
      </c>
      <c r="G97" s="87">
        <f t="shared" si="4"/>
        <v>1339885.1200000001</v>
      </c>
    </row>
    <row r="98" spans="1:7" x14ac:dyDescent="0.25">
      <c r="A98" s="26" t="s">
        <v>307</v>
      </c>
      <c r="B98" s="87">
        <v>4791116.16</v>
      </c>
      <c r="C98" s="87">
        <v>0</v>
      </c>
      <c r="D98" s="87">
        <v>4791116.16</v>
      </c>
      <c r="E98" s="87">
        <v>1449811.59</v>
      </c>
      <c r="F98" s="87">
        <v>1254428.03</v>
      </c>
      <c r="G98" s="87">
        <f t="shared" si="4"/>
        <v>3341304.5700000003</v>
      </c>
    </row>
    <row r="99" spans="1:7" x14ac:dyDescent="0.25">
      <c r="A99" s="26" t="s">
        <v>308</v>
      </c>
      <c r="B99" s="87">
        <v>2292518.88</v>
      </c>
      <c r="C99" s="87">
        <v>0</v>
      </c>
      <c r="D99" s="87">
        <v>2292518.88</v>
      </c>
      <c r="E99" s="87">
        <v>1071576.56</v>
      </c>
      <c r="F99" s="87">
        <v>921592.64</v>
      </c>
      <c r="G99" s="87">
        <f t="shared" si="4"/>
        <v>1220942.3199999998</v>
      </c>
    </row>
    <row r="100" spans="1:7" x14ac:dyDescent="0.25">
      <c r="A100" s="26" t="s">
        <v>310</v>
      </c>
      <c r="B100" s="87">
        <v>0</v>
      </c>
      <c r="C100" s="87">
        <v>182000</v>
      </c>
      <c r="D100" s="87">
        <v>182000</v>
      </c>
      <c r="E100" s="87">
        <v>129688</v>
      </c>
      <c r="F100" s="87">
        <v>0</v>
      </c>
      <c r="G100" s="87">
        <f t="shared" si="4"/>
        <v>52312</v>
      </c>
    </row>
    <row r="101" spans="1:7" x14ac:dyDescent="0.25">
      <c r="A101" s="26" t="s">
        <v>312</v>
      </c>
      <c r="B101" s="87">
        <v>62075550.68</v>
      </c>
      <c r="C101" s="87">
        <v>26604785.34</v>
      </c>
      <c r="D101" s="87">
        <v>88680336.019999996</v>
      </c>
      <c r="E101" s="87">
        <v>1711240.94</v>
      </c>
      <c r="F101" s="87">
        <v>1711240.94</v>
      </c>
      <c r="G101" s="87">
        <f t="shared" si="4"/>
        <v>86969095.079999998</v>
      </c>
    </row>
    <row r="102" spans="1:7" x14ac:dyDescent="0.25">
      <c r="A102" s="26" t="s">
        <v>314</v>
      </c>
      <c r="B102" s="87">
        <v>235072200.88</v>
      </c>
      <c r="C102" s="87">
        <v>98884063.930000007</v>
      </c>
      <c r="D102" s="87">
        <v>333956264.81</v>
      </c>
      <c r="E102" s="87">
        <v>19969124.07</v>
      </c>
      <c r="F102" s="87">
        <v>19657058.260000002</v>
      </c>
      <c r="G102" s="87">
        <f t="shared" si="4"/>
        <v>313987140.74000001</v>
      </c>
    </row>
    <row r="103" spans="1:7" x14ac:dyDescent="0.25">
      <c r="A103" s="26" t="s">
        <v>315</v>
      </c>
      <c r="B103" s="87">
        <v>0</v>
      </c>
      <c r="C103" s="87">
        <v>1000000</v>
      </c>
      <c r="D103" s="87">
        <v>1000000</v>
      </c>
      <c r="E103" s="87">
        <v>0</v>
      </c>
      <c r="F103" s="87">
        <v>0</v>
      </c>
      <c r="G103" s="87">
        <f t="shared" si="4"/>
        <v>1000000</v>
      </c>
    </row>
    <row r="104" spans="1:7" x14ac:dyDescent="0.25">
      <c r="A104" s="26" t="s">
        <v>321</v>
      </c>
      <c r="B104" s="87">
        <v>96634428</v>
      </c>
      <c r="C104" s="87">
        <v>380842.72</v>
      </c>
      <c r="D104" s="87">
        <v>97015270.719999999</v>
      </c>
      <c r="E104" s="87">
        <v>146289.28</v>
      </c>
      <c r="F104" s="87">
        <v>146289.28</v>
      </c>
      <c r="G104" s="87">
        <f t="shared" si="4"/>
        <v>96868981.439999998</v>
      </c>
    </row>
    <row r="105" spans="1:7" x14ac:dyDescent="0.25">
      <c r="A105" s="26" t="s">
        <v>322</v>
      </c>
      <c r="B105" s="87">
        <v>25000000</v>
      </c>
      <c r="C105" s="87">
        <v>0</v>
      </c>
      <c r="D105" s="87">
        <v>25000000</v>
      </c>
      <c r="E105" s="87">
        <v>8829241.3699999992</v>
      </c>
      <c r="F105" s="87">
        <v>4321616.95</v>
      </c>
      <c r="G105" s="87">
        <f t="shared" si="4"/>
        <v>16170758.630000001</v>
      </c>
    </row>
    <row r="106" spans="1:7" x14ac:dyDescent="0.25">
      <c r="A106" s="26" t="s">
        <v>323</v>
      </c>
      <c r="B106" s="87">
        <v>0</v>
      </c>
      <c r="C106" s="87">
        <v>717706</v>
      </c>
      <c r="D106" s="87">
        <v>717706</v>
      </c>
      <c r="E106" s="87">
        <v>0</v>
      </c>
      <c r="F106" s="87">
        <v>0</v>
      </c>
      <c r="G106" s="87">
        <f t="shared" si="4"/>
        <v>717706</v>
      </c>
    </row>
    <row r="107" spans="1:7" x14ac:dyDescent="0.25">
      <c r="A107" s="26" t="s">
        <v>324</v>
      </c>
      <c r="B107" s="87">
        <v>73267473.989999995</v>
      </c>
      <c r="C107" s="87">
        <v>93684487.349999994</v>
      </c>
      <c r="D107" s="87">
        <v>166951961.34</v>
      </c>
      <c r="E107" s="87">
        <v>50002258.700000003</v>
      </c>
      <c r="F107" s="87">
        <v>48351009.43</v>
      </c>
      <c r="G107" s="87">
        <f t="shared" si="4"/>
        <v>116949702.64</v>
      </c>
    </row>
    <row r="108" spans="1:7" x14ac:dyDescent="0.25">
      <c r="A108" s="26" t="s">
        <v>326</v>
      </c>
      <c r="B108" s="87">
        <v>270056151.63999999</v>
      </c>
      <c r="C108" s="87">
        <v>-251484382.02000001</v>
      </c>
      <c r="D108" s="87">
        <v>18571769.620000001</v>
      </c>
      <c r="E108" s="87">
        <v>0</v>
      </c>
      <c r="F108" s="87">
        <v>0</v>
      </c>
      <c r="G108" s="87">
        <f t="shared" si="4"/>
        <v>18571769.620000001</v>
      </c>
    </row>
    <row r="109" spans="1:7" x14ac:dyDescent="0.25">
      <c r="A109" s="26" t="s">
        <v>352</v>
      </c>
      <c r="B109" s="87">
        <v>297959891</v>
      </c>
      <c r="C109" s="87">
        <v>-4001744.93</v>
      </c>
      <c r="D109" s="87">
        <v>293958146.06999999</v>
      </c>
      <c r="E109" s="87">
        <v>55378118.280000001</v>
      </c>
      <c r="F109" s="87">
        <v>55378118.280000001</v>
      </c>
      <c r="G109" s="87">
        <f t="shared" si="4"/>
        <v>238580027.78999999</v>
      </c>
    </row>
    <row r="110" spans="1:7" x14ac:dyDescent="0.25">
      <c r="A110" s="26" t="s">
        <v>336</v>
      </c>
      <c r="B110" s="87">
        <v>104491224.14</v>
      </c>
      <c r="C110" s="87">
        <v>0</v>
      </c>
      <c r="D110" s="87">
        <v>104491224.14</v>
      </c>
      <c r="E110" s="87">
        <v>0</v>
      </c>
      <c r="F110" s="87">
        <v>0</v>
      </c>
      <c r="G110" s="87">
        <f t="shared" si="4"/>
        <v>104491224.14</v>
      </c>
    </row>
    <row r="111" spans="1:7" x14ac:dyDescent="0.25">
      <c r="A111" s="26" t="s">
        <v>337</v>
      </c>
      <c r="B111" s="87">
        <v>9806535.3399999999</v>
      </c>
      <c r="C111" s="87">
        <v>43561795.68</v>
      </c>
      <c r="D111" s="87">
        <v>53368331.020000003</v>
      </c>
      <c r="E111" s="87">
        <v>4945102.74</v>
      </c>
      <c r="F111" s="87">
        <v>4945102.74</v>
      </c>
      <c r="G111" s="87">
        <f t="shared" si="4"/>
        <v>48423228.280000001</v>
      </c>
    </row>
    <row r="112" spans="1:7" x14ac:dyDescent="0.25">
      <c r="A112" s="26" t="s">
        <v>338</v>
      </c>
      <c r="B112" s="87">
        <v>0</v>
      </c>
      <c r="C112" s="87">
        <v>10925000.23</v>
      </c>
      <c r="D112" s="87">
        <v>10925000.23</v>
      </c>
      <c r="E112" s="87">
        <v>0</v>
      </c>
      <c r="F112" s="87">
        <v>0</v>
      </c>
      <c r="G112" s="87">
        <f t="shared" si="4"/>
        <v>10925000.23</v>
      </c>
    </row>
    <row r="113" spans="1:7" x14ac:dyDescent="0.25">
      <c r="A113" s="26" t="s">
        <v>341</v>
      </c>
      <c r="B113" s="87">
        <v>20340346.390000001</v>
      </c>
      <c r="C113" s="87">
        <v>0</v>
      </c>
      <c r="D113" s="87">
        <v>20340346.390000001</v>
      </c>
      <c r="E113" s="87">
        <v>0</v>
      </c>
      <c r="F113" s="87">
        <v>0</v>
      </c>
      <c r="G113" s="87">
        <f t="shared" si="4"/>
        <v>20340346.390000001</v>
      </c>
    </row>
    <row r="114" spans="1:7" x14ac:dyDescent="0.25">
      <c r="A114" s="26" t="s">
        <v>343</v>
      </c>
      <c r="B114" s="87">
        <v>0</v>
      </c>
      <c r="C114" s="87">
        <v>176470.58</v>
      </c>
      <c r="D114" s="87">
        <v>176470.58</v>
      </c>
      <c r="E114" s="87">
        <v>0</v>
      </c>
      <c r="F114" s="87">
        <v>0</v>
      </c>
      <c r="G114" s="87">
        <f t="shared" si="4"/>
        <v>176470.58</v>
      </c>
    </row>
    <row r="115" spans="1:7" x14ac:dyDescent="0.25">
      <c r="A115" s="26" t="s">
        <v>345</v>
      </c>
      <c r="B115" s="87">
        <v>123223664.86</v>
      </c>
      <c r="C115" s="87">
        <v>50377177.890000001</v>
      </c>
      <c r="D115" s="87">
        <v>173600842.75</v>
      </c>
      <c r="E115" s="87">
        <v>14283436.310000001</v>
      </c>
      <c r="F115" s="87">
        <v>12582455.029999999</v>
      </c>
      <c r="G115" s="87">
        <f t="shared" si="4"/>
        <v>159317406.44</v>
      </c>
    </row>
    <row r="116" spans="1:7" x14ac:dyDescent="0.25">
      <c r="A116" s="26" t="s">
        <v>349</v>
      </c>
      <c r="B116" s="87">
        <v>305110221.23000002</v>
      </c>
      <c r="C116" s="87">
        <v>26212126.5</v>
      </c>
      <c r="D116" s="87">
        <v>331322347.73000002</v>
      </c>
      <c r="E116" s="87">
        <v>56159010.490000002</v>
      </c>
      <c r="F116" s="87">
        <v>45542859.009999998</v>
      </c>
      <c r="G116" s="87">
        <f t="shared" si="4"/>
        <v>275163337.24000001</v>
      </c>
    </row>
    <row r="117" spans="1:7" x14ac:dyDescent="0.25">
      <c r="A117" s="26" t="s">
        <v>350</v>
      </c>
      <c r="B117" s="87">
        <v>33624643.280000001</v>
      </c>
      <c r="C117" s="87">
        <v>-20124643.280000001</v>
      </c>
      <c r="D117" s="87">
        <v>13500000</v>
      </c>
      <c r="E117" s="87">
        <v>0</v>
      </c>
      <c r="F117" s="87">
        <v>0</v>
      </c>
      <c r="G117" s="87">
        <f t="shared" si="4"/>
        <v>13500000</v>
      </c>
    </row>
    <row r="118" spans="1:7" x14ac:dyDescent="0.25">
      <c r="A118" s="8" t="s">
        <v>2</v>
      </c>
      <c r="B118" s="85"/>
      <c r="C118" s="85"/>
      <c r="D118" s="85"/>
      <c r="E118" s="85"/>
      <c r="F118" s="85"/>
      <c r="G118" s="85"/>
    </row>
    <row r="119" spans="1:7" x14ac:dyDescent="0.25">
      <c r="A119" s="1" t="s">
        <v>103</v>
      </c>
      <c r="B119" s="84">
        <f t="shared" ref="B119:G119" si="5">SUM(B86,B9)</f>
        <v>8670169298.0400009</v>
      </c>
      <c r="C119" s="84">
        <f t="shared" si="5"/>
        <v>3287177532.7400007</v>
      </c>
      <c r="D119" s="84">
        <f t="shared" si="5"/>
        <v>11957346830.779995</v>
      </c>
      <c r="E119" s="84">
        <f t="shared" si="5"/>
        <v>1821258321.5900004</v>
      </c>
      <c r="F119" s="84">
        <f t="shared" si="5"/>
        <v>1592248368.4900005</v>
      </c>
      <c r="G119" s="84">
        <f t="shared" si="5"/>
        <v>10136088509.190002</v>
      </c>
    </row>
    <row r="120" spans="1:7" x14ac:dyDescent="0.25">
      <c r="A120" s="19"/>
      <c r="B120" s="19"/>
      <c r="C120" s="19"/>
      <c r="D120" s="19"/>
      <c r="E120" s="19"/>
      <c r="F120" s="19"/>
      <c r="G120" s="19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85:G86 B118:G119 B9:G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2" zoomScaleNormal="100" workbookViewId="0">
      <selection activeCell="A2" sqref="A2:XFD6"/>
    </sheetView>
  </sheetViews>
  <sheetFormatPr baseColWidth="10" defaultColWidth="11" defaultRowHeight="15" x14ac:dyDescent="0.25"/>
  <cols>
    <col min="1" max="1" width="82.85546875" customWidth="1"/>
    <col min="2" max="2" width="22.42578125" bestFit="1" customWidth="1"/>
    <col min="3" max="3" width="18.42578125" customWidth="1"/>
    <col min="4" max="6" width="22.42578125" bestFit="1" customWidth="1"/>
    <col min="7" max="7" width="19.85546875" bestFit="1" customWidth="1"/>
  </cols>
  <sheetData>
    <row r="1" spans="1:7" ht="41.1" customHeight="1" x14ac:dyDescent="0.25">
      <c r="A1" s="101" t="s">
        <v>108</v>
      </c>
      <c r="B1" s="102"/>
      <c r="C1" s="102"/>
      <c r="D1" s="102"/>
      <c r="E1" s="102"/>
      <c r="F1" s="102"/>
      <c r="G1" s="102"/>
    </row>
    <row r="2" spans="1:7" x14ac:dyDescent="0.25">
      <c r="A2" s="51" t="s">
        <v>275</v>
      </c>
      <c r="B2" s="52"/>
      <c r="C2" s="52"/>
      <c r="D2" s="52"/>
      <c r="E2" s="52"/>
      <c r="F2" s="52"/>
      <c r="G2" s="53"/>
    </row>
    <row r="3" spans="1:7" x14ac:dyDescent="0.25">
      <c r="A3" s="54" t="s">
        <v>109</v>
      </c>
      <c r="B3" s="55"/>
      <c r="C3" s="55"/>
      <c r="D3" s="55"/>
      <c r="E3" s="55"/>
      <c r="F3" s="55"/>
      <c r="G3" s="56"/>
    </row>
    <row r="4" spans="1:7" x14ac:dyDescent="0.25">
      <c r="A4" s="54" t="s">
        <v>110</v>
      </c>
      <c r="B4" s="55"/>
      <c r="C4" s="55"/>
      <c r="D4" s="55"/>
      <c r="E4" s="55"/>
      <c r="F4" s="55"/>
      <c r="G4" s="56"/>
    </row>
    <row r="5" spans="1:7" x14ac:dyDescent="0.25">
      <c r="A5" s="54" t="s">
        <v>274</v>
      </c>
      <c r="B5" s="55"/>
      <c r="C5" s="55"/>
      <c r="D5" s="55"/>
      <c r="E5" s="55"/>
      <c r="F5" s="55"/>
      <c r="G5" s="56"/>
    </row>
    <row r="6" spans="1:7" x14ac:dyDescent="0.25">
      <c r="A6" s="57" t="s">
        <v>0</v>
      </c>
      <c r="B6" s="58"/>
      <c r="C6" s="58"/>
      <c r="D6" s="58"/>
      <c r="E6" s="58"/>
      <c r="F6" s="58"/>
      <c r="G6" s="59"/>
    </row>
    <row r="7" spans="1:7" ht="15.75" customHeight="1" x14ac:dyDescent="0.25">
      <c r="A7" s="98" t="s">
        <v>1</v>
      </c>
      <c r="B7" s="103" t="s">
        <v>22</v>
      </c>
      <c r="C7" s="104"/>
      <c r="D7" s="104"/>
      <c r="E7" s="104"/>
      <c r="F7" s="105"/>
      <c r="G7" s="95" t="s">
        <v>111</v>
      </c>
    </row>
    <row r="8" spans="1:7" ht="30" x14ac:dyDescent="0.25">
      <c r="A8" s="99"/>
      <c r="B8" s="80" t="s">
        <v>24</v>
      </c>
      <c r="C8" s="81" t="s">
        <v>112</v>
      </c>
      <c r="D8" s="80" t="s">
        <v>26</v>
      </c>
      <c r="E8" s="80" t="s">
        <v>3</v>
      </c>
      <c r="F8" s="9" t="s">
        <v>4</v>
      </c>
      <c r="G8" s="94"/>
    </row>
    <row r="9" spans="1:7" ht="16.5" customHeight="1" x14ac:dyDescent="0.25">
      <c r="A9" s="4" t="s">
        <v>113</v>
      </c>
      <c r="B9" s="90">
        <f>SUM(B10,B19,B27,B37)</f>
        <v>6441894870.7599993</v>
      </c>
      <c r="C9" s="90">
        <f t="shared" ref="C9:G9" si="0">SUM(C10,C19,C27,C37)</f>
        <v>3121976786.4000006</v>
      </c>
      <c r="D9" s="90">
        <f t="shared" si="0"/>
        <v>9563871657.1599998</v>
      </c>
      <c r="E9" s="90">
        <f t="shared" si="0"/>
        <v>1467792497.1099999</v>
      </c>
      <c r="F9" s="90">
        <f t="shared" si="0"/>
        <v>1273387904.9299998</v>
      </c>
      <c r="G9" s="90">
        <f t="shared" si="0"/>
        <v>8096079160.0500002</v>
      </c>
    </row>
    <row r="10" spans="1:7" ht="15" customHeight="1" x14ac:dyDescent="0.25">
      <c r="A10" s="21" t="s">
        <v>114</v>
      </c>
      <c r="B10" s="63">
        <f>SUM(B11:B18)</f>
        <v>3671468200.7599998</v>
      </c>
      <c r="C10" s="63">
        <f t="shared" ref="C10:G10" si="1">SUM(C11:C18)</f>
        <v>339810200.87</v>
      </c>
      <c r="D10" s="63">
        <f t="shared" si="1"/>
        <v>4011278401.6299996</v>
      </c>
      <c r="E10" s="63">
        <f t="shared" si="1"/>
        <v>719054110.77999997</v>
      </c>
      <c r="F10" s="63">
        <f t="shared" si="1"/>
        <v>669468026.20999992</v>
      </c>
      <c r="G10" s="63">
        <f t="shared" si="1"/>
        <v>3292224290.8499999</v>
      </c>
    </row>
    <row r="11" spans="1:7" x14ac:dyDescent="0.25">
      <c r="A11" s="40" t="s">
        <v>115</v>
      </c>
      <c r="B11" s="63">
        <v>28236707.34</v>
      </c>
      <c r="C11" s="63">
        <v>41899.120000000003</v>
      </c>
      <c r="D11" s="63">
        <v>28278606.460000001</v>
      </c>
      <c r="E11" s="63">
        <v>5484127.3499999996</v>
      </c>
      <c r="F11" s="63">
        <v>5350849.1100000003</v>
      </c>
      <c r="G11" s="63">
        <f>D11-E11</f>
        <v>22794479.109999999</v>
      </c>
    </row>
    <row r="12" spans="1:7" x14ac:dyDescent="0.25">
      <c r="A12" s="40" t="s">
        <v>116</v>
      </c>
      <c r="B12" s="63">
        <v>0</v>
      </c>
      <c r="C12" s="63">
        <v>0</v>
      </c>
      <c r="D12" s="63">
        <v>0</v>
      </c>
      <c r="E12" s="63">
        <v>0</v>
      </c>
      <c r="F12" s="63">
        <v>0</v>
      </c>
      <c r="G12" s="63">
        <f t="shared" ref="G12:G41" si="2">D12-E12</f>
        <v>0</v>
      </c>
    </row>
    <row r="13" spans="1:7" x14ac:dyDescent="0.25">
      <c r="A13" s="40" t="s">
        <v>117</v>
      </c>
      <c r="B13" s="63">
        <v>505597964.44</v>
      </c>
      <c r="C13" s="63">
        <v>-147243041.72</v>
      </c>
      <c r="D13" s="63">
        <v>358354922.72000003</v>
      </c>
      <c r="E13" s="63">
        <v>81238002.299999997</v>
      </c>
      <c r="F13" s="63">
        <v>77255245.290000007</v>
      </c>
      <c r="G13" s="63">
        <f t="shared" si="2"/>
        <v>277116920.42000002</v>
      </c>
    </row>
    <row r="14" spans="1:7" x14ac:dyDescent="0.25">
      <c r="A14" s="40" t="s">
        <v>118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f t="shared" si="2"/>
        <v>0</v>
      </c>
    </row>
    <row r="15" spans="1:7" x14ac:dyDescent="0.25">
      <c r="A15" s="40" t="s">
        <v>119</v>
      </c>
      <c r="B15" s="63">
        <v>472014090.43000001</v>
      </c>
      <c r="C15" s="63">
        <v>8044379.0899999999</v>
      </c>
      <c r="D15" s="63">
        <v>480058469.51999998</v>
      </c>
      <c r="E15" s="63">
        <v>80223358.430000007</v>
      </c>
      <c r="F15" s="63">
        <v>76211398.409999996</v>
      </c>
      <c r="G15" s="63">
        <f t="shared" si="2"/>
        <v>399835111.08999997</v>
      </c>
    </row>
    <row r="16" spans="1:7" x14ac:dyDescent="0.25">
      <c r="A16" s="40" t="s">
        <v>120</v>
      </c>
      <c r="B16" s="63">
        <v>0</v>
      </c>
      <c r="C16" s="63">
        <v>0</v>
      </c>
      <c r="D16" s="63">
        <v>0</v>
      </c>
      <c r="E16" s="63">
        <v>0</v>
      </c>
      <c r="F16" s="63">
        <v>0</v>
      </c>
      <c r="G16" s="63">
        <f t="shared" si="2"/>
        <v>0</v>
      </c>
    </row>
    <row r="17" spans="1:7" x14ac:dyDescent="0.25">
      <c r="A17" s="40" t="s">
        <v>121</v>
      </c>
      <c r="B17" s="63">
        <v>2235622453.8499999</v>
      </c>
      <c r="C17" s="63">
        <v>407527302.73000002</v>
      </c>
      <c r="D17" s="63">
        <v>2643149756.5799999</v>
      </c>
      <c r="E17" s="63">
        <v>483117359.25</v>
      </c>
      <c r="F17" s="63">
        <v>453528726.99000001</v>
      </c>
      <c r="G17" s="63">
        <f t="shared" si="2"/>
        <v>2160032397.3299999</v>
      </c>
    </row>
    <row r="18" spans="1:7" x14ac:dyDescent="0.25">
      <c r="A18" s="40" t="s">
        <v>122</v>
      </c>
      <c r="B18" s="63">
        <v>429996984.69999999</v>
      </c>
      <c r="C18" s="63">
        <v>71439661.650000006</v>
      </c>
      <c r="D18" s="63">
        <v>501436646.35000002</v>
      </c>
      <c r="E18" s="63">
        <v>68991263.450000003</v>
      </c>
      <c r="F18" s="63">
        <v>57121806.409999996</v>
      </c>
      <c r="G18" s="63">
        <f t="shared" si="2"/>
        <v>432445382.90000004</v>
      </c>
    </row>
    <row r="19" spans="1:7" x14ac:dyDescent="0.25">
      <c r="A19" s="21" t="s">
        <v>123</v>
      </c>
      <c r="B19" s="63">
        <f>SUM(B20:B26)</f>
        <v>1982799425.3599997</v>
      </c>
      <c r="C19" s="63">
        <f t="shared" ref="C19:G19" si="3">SUM(C20:C26)</f>
        <v>2426263773.8600006</v>
      </c>
      <c r="D19" s="63">
        <f t="shared" si="3"/>
        <v>4409063199.2200003</v>
      </c>
      <c r="E19" s="63">
        <f t="shared" si="3"/>
        <v>616887976.30999994</v>
      </c>
      <c r="F19" s="63">
        <f t="shared" si="3"/>
        <v>481259376.17999995</v>
      </c>
      <c r="G19" s="63">
        <f t="shared" si="3"/>
        <v>3792175222.9099998</v>
      </c>
    </row>
    <row r="20" spans="1:7" x14ac:dyDescent="0.25">
      <c r="A20" s="40" t="s">
        <v>124</v>
      </c>
      <c r="B20" s="63">
        <v>149786746.5</v>
      </c>
      <c r="C20" s="63">
        <v>246405304.36000001</v>
      </c>
      <c r="D20" s="63">
        <v>396192050.86000001</v>
      </c>
      <c r="E20" s="63">
        <v>40362003.130000003</v>
      </c>
      <c r="F20" s="63">
        <v>36455202.509999998</v>
      </c>
      <c r="G20" s="63">
        <f t="shared" si="2"/>
        <v>355830047.73000002</v>
      </c>
    </row>
    <row r="21" spans="1:7" x14ac:dyDescent="0.25">
      <c r="A21" s="40" t="s">
        <v>125</v>
      </c>
      <c r="B21" s="63">
        <v>979333945.80999994</v>
      </c>
      <c r="C21" s="63">
        <v>1931995793.04</v>
      </c>
      <c r="D21" s="63">
        <v>2911329738.8499999</v>
      </c>
      <c r="E21" s="63">
        <v>317018247.50999999</v>
      </c>
      <c r="F21" s="63">
        <v>227211376.38</v>
      </c>
      <c r="G21" s="63">
        <f t="shared" si="2"/>
        <v>2594311491.3400002</v>
      </c>
    </row>
    <row r="22" spans="1:7" x14ac:dyDescent="0.25">
      <c r="A22" s="40" t="s">
        <v>126</v>
      </c>
      <c r="B22" s="63">
        <v>115373188.73</v>
      </c>
      <c r="C22" s="63">
        <v>7587156.6500000004</v>
      </c>
      <c r="D22" s="63">
        <v>122960345.38</v>
      </c>
      <c r="E22" s="63">
        <v>19171915.890000001</v>
      </c>
      <c r="F22" s="63">
        <v>18411162.030000001</v>
      </c>
      <c r="G22" s="63">
        <f t="shared" si="2"/>
        <v>103788429.48999999</v>
      </c>
    </row>
    <row r="23" spans="1:7" x14ac:dyDescent="0.25">
      <c r="A23" s="40" t="s">
        <v>127</v>
      </c>
      <c r="B23" s="63">
        <v>276511065.97000003</v>
      </c>
      <c r="C23" s="63">
        <v>126359627.09</v>
      </c>
      <c r="D23" s="63">
        <v>402870693.06</v>
      </c>
      <c r="E23" s="63">
        <v>116744441.27</v>
      </c>
      <c r="F23" s="63">
        <v>104838446.51000001</v>
      </c>
      <c r="G23" s="63">
        <f t="shared" si="2"/>
        <v>286126251.79000002</v>
      </c>
    </row>
    <row r="24" spans="1:7" x14ac:dyDescent="0.25">
      <c r="A24" s="40" t="s">
        <v>128</v>
      </c>
      <c r="B24" s="63">
        <v>122130353.88</v>
      </c>
      <c r="C24" s="63">
        <v>52009623</v>
      </c>
      <c r="D24" s="63">
        <v>174139976.88</v>
      </c>
      <c r="E24" s="63">
        <v>20289159.210000001</v>
      </c>
      <c r="F24" s="63">
        <v>10416249.310000001</v>
      </c>
      <c r="G24" s="63">
        <f t="shared" si="2"/>
        <v>153850817.66999999</v>
      </c>
    </row>
    <row r="25" spans="1:7" x14ac:dyDescent="0.25">
      <c r="A25" s="40" t="s">
        <v>129</v>
      </c>
      <c r="B25" s="63">
        <v>233227837.84</v>
      </c>
      <c r="C25" s="63">
        <v>53368552.859999999</v>
      </c>
      <c r="D25" s="63">
        <v>286596390.69999999</v>
      </c>
      <c r="E25" s="63">
        <v>67195913.739999995</v>
      </c>
      <c r="F25" s="63">
        <v>51496498.880000003</v>
      </c>
      <c r="G25" s="63">
        <f t="shared" si="2"/>
        <v>219400476.95999998</v>
      </c>
    </row>
    <row r="26" spans="1:7" x14ac:dyDescent="0.25">
      <c r="A26" s="40" t="s">
        <v>130</v>
      </c>
      <c r="B26" s="63">
        <v>106436286.63</v>
      </c>
      <c r="C26" s="63">
        <v>8537716.8599999994</v>
      </c>
      <c r="D26" s="63">
        <v>114974003.48999999</v>
      </c>
      <c r="E26" s="63">
        <v>36106295.560000002</v>
      </c>
      <c r="F26" s="63">
        <v>32430440.559999999</v>
      </c>
      <c r="G26" s="63">
        <f t="shared" si="2"/>
        <v>78867707.929999992</v>
      </c>
    </row>
    <row r="27" spans="1:7" x14ac:dyDescent="0.25">
      <c r="A27" s="21" t="s">
        <v>131</v>
      </c>
      <c r="B27" s="63">
        <f>SUM(B28:B36)</f>
        <v>787627244.6400001</v>
      </c>
      <c r="C27" s="63">
        <f t="shared" ref="C27:G27" si="4">SUM(C28:C36)</f>
        <v>355902811.66999996</v>
      </c>
      <c r="D27" s="63">
        <f t="shared" si="4"/>
        <v>1143530056.3100002</v>
      </c>
      <c r="E27" s="63">
        <f t="shared" si="4"/>
        <v>131850410.02</v>
      </c>
      <c r="F27" s="63">
        <f t="shared" si="4"/>
        <v>122660502.53999999</v>
      </c>
      <c r="G27" s="63">
        <f t="shared" si="4"/>
        <v>1011679646.29</v>
      </c>
    </row>
    <row r="28" spans="1:7" x14ac:dyDescent="0.25">
      <c r="A28" s="43" t="s">
        <v>132</v>
      </c>
      <c r="B28" s="63">
        <v>158887381.33000001</v>
      </c>
      <c r="C28" s="63">
        <v>13438718.439999999</v>
      </c>
      <c r="D28" s="63">
        <v>172326099.77000001</v>
      </c>
      <c r="E28" s="63">
        <v>30878269.07</v>
      </c>
      <c r="F28" s="63">
        <v>30161457.600000001</v>
      </c>
      <c r="G28" s="63">
        <f t="shared" si="2"/>
        <v>141447830.70000002</v>
      </c>
    </row>
    <row r="29" spans="1:7" x14ac:dyDescent="0.25">
      <c r="A29" s="40" t="s">
        <v>133</v>
      </c>
      <c r="B29" s="63">
        <v>24745444.399999999</v>
      </c>
      <c r="C29" s="63">
        <v>1972950</v>
      </c>
      <c r="D29" s="63">
        <v>26718394.399999999</v>
      </c>
      <c r="E29" s="63">
        <v>3629113.09</v>
      </c>
      <c r="F29" s="63">
        <v>1014429.82</v>
      </c>
      <c r="G29" s="63">
        <f t="shared" si="2"/>
        <v>23089281.309999999</v>
      </c>
    </row>
    <row r="30" spans="1:7" x14ac:dyDescent="0.25">
      <c r="A30" s="40" t="s">
        <v>134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f t="shared" si="2"/>
        <v>0</v>
      </c>
    </row>
    <row r="31" spans="1:7" x14ac:dyDescent="0.25">
      <c r="A31" s="40" t="s">
        <v>135</v>
      </c>
      <c r="B31" s="63">
        <v>451040887.91000003</v>
      </c>
      <c r="C31" s="63">
        <v>15572450.859999999</v>
      </c>
      <c r="D31" s="63">
        <v>466613338.76999998</v>
      </c>
      <c r="E31" s="63">
        <v>74154624.329999998</v>
      </c>
      <c r="F31" s="63">
        <v>71374367.700000003</v>
      </c>
      <c r="G31" s="63">
        <f t="shared" si="2"/>
        <v>392458714.44</v>
      </c>
    </row>
    <row r="32" spans="1:7" x14ac:dyDescent="0.25">
      <c r="A32" s="40" t="s">
        <v>136</v>
      </c>
      <c r="B32" s="63">
        <v>27186886.949999999</v>
      </c>
      <c r="C32" s="63">
        <v>298641651.37</v>
      </c>
      <c r="D32" s="63">
        <v>325828538.31999999</v>
      </c>
      <c r="E32" s="63">
        <v>4854168.22</v>
      </c>
      <c r="F32" s="63">
        <v>4854168.22</v>
      </c>
      <c r="G32" s="63">
        <f t="shared" si="2"/>
        <v>320974370.09999996</v>
      </c>
    </row>
    <row r="33" spans="1:7" ht="14.45" customHeight="1" x14ac:dyDescent="0.25">
      <c r="A33" s="40" t="s">
        <v>137</v>
      </c>
      <c r="B33" s="63">
        <v>0</v>
      </c>
      <c r="C33" s="63">
        <v>0</v>
      </c>
      <c r="D33" s="63">
        <v>0</v>
      </c>
      <c r="E33" s="63">
        <v>0</v>
      </c>
      <c r="F33" s="63">
        <v>0</v>
      </c>
      <c r="G33" s="63">
        <f t="shared" si="2"/>
        <v>0</v>
      </c>
    </row>
    <row r="34" spans="1:7" ht="14.45" customHeight="1" x14ac:dyDescent="0.25">
      <c r="A34" s="40" t="s">
        <v>138</v>
      </c>
      <c r="B34" s="63">
        <v>101168452.37</v>
      </c>
      <c r="C34" s="63">
        <v>5053998.28</v>
      </c>
      <c r="D34" s="63">
        <v>106222450.65000001</v>
      </c>
      <c r="E34" s="63">
        <v>15472680.289999999</v>
      </c>
      <c r="F34" s="63">
        <v>13837401.1</v>
      </c>
      <c r="G34" s="63">
        <f t="shared" si="2"/>
        <v>90749770.360000014</v>
      </c>
    </row>
    <row r="35" spans="1:7" ht="14.45" customHeight="1" x14ac:dyDescent="0.25">
      <c r="A35" s="40" t="s">
        <v>139</v>
      </c>
      <c r="B35" s="63">
        <v>24598191.68</v>
      </c>
      <c r="C35" s="63">
        <v>5686596.3200000003</v>
      </c>
      <c r="D35" s="63">
        <v>30284788</v>
      </c>
      <c r="E35" s="63">
        <v>2861555.02</v>
      </c>
      <c r="F35" s="63">
        <v>1418678.1</v>
      </c>
      <c r="G35" s="63">
        <f t="shared" si="2"/>
        <v>27423232.98</v>
      </c>
    </row>
    <row r="36" spans="1:7" ht="14.45" customHeight="1" x14ac:dyDescent="0.25">
      <c r="A36" s="40" t="s">
        <v>140</v>
      </c>
      <c r="B36" s="63">
        <v>0</v>
      </c>
      <c r="C36" s="63">
        <v>15536446.4</v>
      </c>
      <c r="D36" s="63">
        <v>15536446.4</v>
      </c>
      <c r="E36" s="63">
        <v>0</v>
      </c>
      <c r="F36" s="63">
        <v>0</v>
      </c>
      <c r="G36" s="63">
        <f t="shared" si="2"/>
        <v>15536446.4</v>
      </c>
    </row>
    <row r="37" spans="1:7" ht="14.45" customHeight="1" x14ac:dyDescent="0.25">
      <c r="A37" s="22" t="s">
        <v>141</v>
      </c>
      <c r="B37" s="63">
        <f>SUM(B38:B41)</f>
        <v>0</v>
      </c>
      <c r="C37" s="63">
        <f t="shared" ref="C37:G37" si="5">SUM(C38:C41)</f>
        <v>0</v>
      </c>
      <c r="D37" s="63">
        <f t="shared" si="5"/>
        <v>0</v>
      </c>
      <c r="E37" s="63">
        <f t="shared" si="5"/>
        <v>0</v>
      </c>
      <c r="F37" s="63">
        <f t="shared" si="5"/>
        <v>0</v>
      </c>
      <c r="G37" s="63">
        <f t="shared" si="5"/>
        <v>0</v>
      </c>
    </row>
    <row r="38" spans="1:7" x14ac:dyDescent="0.25">
      <c r="A38" s="43" t="s">
        <v>142</v>
      </c>
      <c r="B38" s="63">
        <v>0</v>
      </c>
      <c r="C38" s="63">
        <v>0</v>
      </c>
      <c r="D38" s="63">
        <v>0</v>
      </c>
      <c r="E38" s="63">
        <v>0</v>
      </c>
      <c r="F38" s="63">
        <v>0</v>
      </c>
      <c r="G38" s="63">
        <f t="shared" si="2"/>
        <v>0</v>
      </c>
    </row>
    <row r="39" spans="1:7" ht="30" x14ac:dyDescent="0.25">
      <c r="A39" s="43" t="s">
        <v>143</v>
      </c>
      <c r="B39" s="63">
        <v>0</v>
      </c>
      <c r="C39" s="63">
        <v>0</v>
      </c>
      <c r="D39" s="63">
        <v>0</v>
      </c>
      <c r="E39" s="63">
        <v>0</v>
      </c>
      <c r="F39" s="63">
        <v>0</v>
      </c>
      <c r="G39" s="63">
        <f t="shared" si="2"/>
        <v>0</v>
      </c>
    </row>
    <row r="40" spans="1:7" x14ac:dyDescent="0.25">
      <c r="A40" s="43" t="s">
        <v>144</v>
      </c>
      <c r="B40" s="63">
        <v>0</v>
      </c>
      <c r="C40" s="63">
        <v>0</v>
      </c>
      <c r="D40" s="63">
        <v>0</v>
      </c>
      <c r="E40" s="63">
        <v>0</v>
      </c>
      <c r="F40" s="63">
        <v>0</v>
      </c>
      <c r="G40" s="63">
        <f t="shared" si="2"/>
        <v>0</v>
      </c>
    </row>
    <row r="41" spans="1:7" x14ac:dyDescent="0.25">
      <c r="A41" s="43" t="s">
        <v>145</v>
      </c>
      <c r="B41" s="63">
        <v>0</v>
      </c>
      <c r="C41" s="63">
        <v>0</v>
      </c>
      <c r="D41" s="63">
        <v>0</v>
      </c>
      <c r="E41" s="63">
        <v>0</v>
      </c>
      <c r="F41" s="63">
        <v>0</v>
      </c>
      <c r="G41" s="63">
        <f t="shared" si="2"/>
        <v>0</v>
      </c>
    </row>
    <row r="42" spans="1:7" x14ac:dyDescent="0.25">
      <c r="A42" s="43"/>
      <c r="B42" s="83"/>
      <c r="C42" s="83"/>
      <c r="D42" s="83"/>
      <c r="E42" s="83"/>
      <c r="F42" s="83"/>
      <c r="G42" s="83"/>
    </row>
    <row r="43" spans="1:7" x14ac:dyDescent="0.25">
      <c r="A43" s="1" t="s">
        <v>146</v>
      </c>
      <c r="B43" s="84">
        <f>SUM(B44,B53,B61,B71)</f>
        <v>2228274427.2799997</v>
      </c>
      <c r="C43" s="84">
        <f t="shared" ref="C43:G43" si="6">SUM(C44,C53,C61,C71)</f>
        <v>165200746.34</v>
      </c>
      <c r="D43" s="84">
        <f t="shared" si="6"/>
        <v>2393475173.6199999</v>
      </c>
      <c r="E43" s="84">
        <f t="shared" si="6"/>
        <v>353465824.48000002</v>
      </c>
      <c r="F43" s="84">
        <f t="shared" si="6"/>
        <v>318860463.56000006</v>
      </c>
      <c r="G43" s="84">
        <f t="shared" si="6"/>
        <v>2040009349.1399999</v>
      </c>
    </row>
    <row r="44" spans="1:7" x14ac:dyDescent="0.25">
      <c r="A44" s="21" t="s">
        <v>114</v>
      </c>
      <c r="B44" s="63">
        <f>SUM(B45:B52)</f>
        <v>979784114.90999997</v>
      </c>
      <c r="C44" s="63">
        <f t="shared" ref="C44:G44" si="7">SUM(C45:C52)</f>
        <v>-182321964.95000002</v>
      </c>
      <c r="D44" s="63">
        <f t="shared" si="7"/>
        <v>797462149.96000004</v>
      </c>
      <c r="E44" s="63">
        <f t="shared" si="7"/>
        <v>142042002.30000001</v>
      </c>
      <c r="F44" s="63">
        <f t="shared" si="7"/>
        <v>126224713.64</v>
      </c>
      <c r="G44" s="63">
        <f t="shared" si="7"/>
        <v>655420147.65999997</v>
      </c>
    </row>
    <row r="45" spans="1:7" x14ac:dyDescent="0.25">
      <c r="A45" s="43" t="s">
        <v>115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3">
        <f t="shared" ref="G45:G75" si="8">D45-E45</f>
        <v>0</v>
      </c>
    </row>
    <row r="46" spans="1:7" x14ac:dyDescent="0.25">
      <c r="A46" s="43" t="s">
        <v>116</v>
      </c>
      <c r="B46" s="63">
        <v>0</v>
      </c>
      <c r="C46" s="63">
        <v>0</v>
      </c>
      <c r="D46" s="63">
        <v>0</v>
      </c>
      <c r="E46" s="63">
        <v>0</v>
      </c>
      <c r="F46" s="63">
        <v>0</v>
      </c>
      <c r="G46" s="63">
        <f t="shared" si="8"/>
        <v>0</v>
      </c>
    </row>
    <row r="47" spans="1:7" x14ac:dyDescent="0.25">
      <c r="A47" s="43" t="s">
        <v>117</v>
      </c>
      <c r="B47" s="63">
        <v>0</v>
      </c>
      <c r="C47" s="63">
        <v>0</v>
      </c>
      <c r="D47" s="63">
        <v>0</v>
      </c>
      <c r="E47" s="63">
        <v>0</v>
      </c>
      <c r="F47" s="63">
        <v>0</v>
      </c>
      <c r="G47" s="63">
        <f t="shared" si="8"/>
        <v>0</v>
      </c>
    </row>
    <row r="48" spans="1:7" x14ac:dyDescent="0.25">
      <c r="A48" s="43" t="s">
        <v>118</v>
      </c>
      <c r="B48" s="63">
        <v>0</v>
      </c>
      <c r="C48" s="63">
        <v>0</v>
      </c>
      <c r="D48" s="63">
        <v>0</v>
      </c>
      <c r="E48" s="63">
        <v>0</v>
      </c>
      <c r="F48" s="63">
        <v>0</v>
      </c>
      <c r="G48" s="63">
        <f t="shared" si="8"/>
        <v>0</v>
      </c>
    </row>
    <row r="49" spans="1:7" x14ac:dyDescent="0.25">
      <c r="A49" s="43" t="s">
        <v>119</v>
      </c>
      <c r="B49" s="63">
        <v>0</v>
      </c>
      <c r="C49" s="63">
        <v>0</v>
      </c>
      <c r="D49" s="63">
        <v>0</v>
      </c>
      <c r="E49" s="63">
        <v>0</v>
      </c>
      <c r="F49" s="63">
        <v>0</v>
      </c>
      <c r="G49" s="63">
        <f t="shared" si="8"/>
        <v>0</v>
      </c>
    </row>
    <row r="50" spans="1:7" x14ac:dyDescent="0.25">
      <c r="A50" s="43" t="s">
        <v>120</v>
      </c>
      <c r="B50" s="63">
        <v>0</v>
      </c>
      <c r="C50" s="63">
        <v>0</v>
      </c>
      <c r="D50" s="63">
        <v>0</v>
      </c>
      <c r="E50" s="63">
        <v>0</v>
      </c>
      <c r="F50" s="63">
        <v>0</v>
      </c>
      <c r="G50" s="63">
        <f t="shared" si="8"/>
        <v>0</v>
      </c>
    </row>
    <row r="51" spans="1:7" x14ac:dyDescent="0.25">
      <c r="A51" s="43" t="s">
        <v>121</v>
      </c>
      <c r="B51" s="63">
        <v>709727963.26999998</v>
      </c>
      <c r="C51" s="63">
        <v>68980417.069999993</v>
      </c>
      <c r="D51" s="63">
        <v>778708380.34000003</v>
      </c>
      <c r="E51" s="63">
        <v>141912314.30000001</v>
      </c>
      <c r="F51" s="63">
        <v>126224713.64</v>
      </c>
      <c r="G51" s="63">
        <f t="shared" si="8"/>
        <v>636796066.03999996</v>
      </c>
    </row>
    <row r="52" spans="1:7" x14ac:dyDescent="0.25">
      <c r="A52" s="43" t="s">
        <v>122</v>
      </c>
      <c r="B52" s="63">
        <v>270056151.63999999</v>
      </c>
      <c r="C52" s="63">
        <v>-251302382.02000001</v>
      </c>
      <c r="D52" s="63">
        <v>18753769.620000001</v>
      </c>
      <c r="E52" s="63">
        <v>129688</v>
      </c>
      <c r="F52" s="63">
        <v>0</v>
      </c>
      <c r="G52" s="63">
        <f t="shared" si="8"/>
        <v>18624081.620000001</v>
      </c>
    </row>
    <row r="53" spans="1:7" x14ac:dyDescent="0.25">
      <c r="A53" s="21" t="s">
        <v>123</v>
      </c>
      <c r="B53" s="63">
        <f>SUM(B54:B60)</f>
        <v>950530421.37</v>
      </c>
      <c r="C53" s="63">
        <f t="shared" ref="C53:G53" si="9">SUM(C54:C60)</f>
        <v>351524456.22000003</v>
      </c>
      <c r="D53" s="63">
        <f t="shared" si="9"/>
        <v>1302054877.5899999</v>
      </c>
      <c r="E53" s="63">
        <f t="shared" si="9"/>
        <v>156045703.90000001</v>
      </c>
      <c r="F53" s="63">
        <f t="shared" si="9"/>
        <v>137257631.64000002</v>
      </c>
      <c r="G53" s="63">
        <f t="shared" si="9"/>
        <v>1146009173.6899998</v>
      </c>
    </row>
    <row r="54" spans="1:7" x14ac:dyDescent="0.25">
      <c r="A54" s="43" t="s">
        <v>124</v>
      </c>
      <c r="B54" s="63">
        <v>349002941.27999997</v>
      </c>
      <c r="C54" s="63">
        <v>26212126.5</v>
      </c>
      <c r="D54" s="63">
        <v>375215067.77999997</v>
      </c>
      <c r="E54" s="63">
        <v>64988251.859999999</v>
      </c>
      <c r="F54" s="63">
        <v>49864475.960000001</v>
      </c>
      <c r="G54" s="63">
        <f t="shared" si="8"/>
        <v>310226815.91999996</v>
      </c>
    </row>
    <row r="55" spans="1:7" x14ac:dyDescent="0.25">
      <c r="A55" s="43" t="s">
        <v>125</v>
      </c>
      <c r="B55" s="63">
        <v>495086516.75</v>
      </c>
      <c r="C55" s="63">
        <v>270268220.50999999</v>
      </c>
      <c r="D55" s="63">
        <v>765354737.25999999</v>
      </c>
      <c r="E55" s="63">
        <v>85966060.019999996</v>
      </c>
      <c r="F55" s="63">
        <v>82301763.659999996</v>
      </c>
      <c r="G55" s="63">
        <f t="shared" si="8"/>
        <v>679388677.24000001</v>
      </c>
    </row>
    <row r="56" spans="1:7" x14ac:dyDescent="0.25">
      <c r="A56" s="43" t="s">
        <v>126</v>
      </c>
      <c r="B56" s="63">
        <v>0</v>
      </c>
      <c r="C56" s="63">
        <v>0</v>
      </c>
      <c r="D56" s="63">
        <v>0</v>
      </c>
      <c r="E56" s="63">
        <v>0</v>
      </c>
      <c r="F56" s="63">
        <v>0</v>
      </c>
      <c r="G56" s="63">
        <f t="shared" si="8"/>
        <v>0</v>
      </c>
    </row>
    <row r="57" spans="1:7" x14ac:dyDescent="0.25">
      <c r="A57" s="44" t="s">
        <v>127</v>
      </c>
      <c r="B57" s="63">
        <v>9806535.3399999999</v>
      </c>
      <c r="C57" s="63">
        <v>43561795.68</v>
      </c>
      <c r="D57" s="63">
        <v>53368331.020000003</v>
      </c>
      <c r="E57" s="63">
        <v>4945102.74</v>
      </c>
      <c r="F57" s="63">
        <v>4945102.74</v>
      </c>
      <c r="G57" s="63">
        <f t="shared" si="8"/>
        <v>48423228.280000001</v>
      </c>
    </row>
    <row r="58" spans="1:7" x14ac:dyDescent="0.25">
      <c r="A58" s="43" t="s">
        <v>128</v>
      </c>
      <c r="B58" s="63">
        <v>96634428</v>
      </c>
      <c r="C58" s="63">
        <v>380842.72</v>
      </c>
      <c r="D58" s="63">
        <v>97015270.719999999</v>
      </c>
      <c r="E58" s="63">
        <v>146289.28</v>
      </c>
      <c r="F58" s="63">
        <v>146289.28</v>
      </c>
      <c r="G58" s="63">
        <f t="shared" si="8"/>
        <v>96868981.439999998</v>
      </c>
    </row>
    <row r="59" spans="1:7" x14ac:dyDescent="0.25">
      <c r="A59" s="43" t="s">
        <v>129</v>
      </c>
      <c r="B59" s="63">
        <v>0</v>
      </c>
      <c r="C59" s="63">
        <v>10925000.23</v>
      </c>
      <c r="D59" s="63">
        <v>10925000.23</v>
      </c>
      <c r="E59" s="63">
        <v>0</v>
      </c>
      <c r="F59" s="63">
        <v>0</v>
      </c>
      <c r="G59" s="63">
        <f t="shared" si="8"/>
        <v>10925000.23</v>
      </c>
    </row>
    <row r="60" spans="1:7" x14ac:dyDescent="0.25">
      <c r="A60" s="43" t="s">
        <v>130</v>
      </c>
      <c r="B60" s="63">
        <v>0</v>
      </c>
      <c r="C60" s="63">
        <v>176470.58</v>
      </c>
      <c r="D60" s="63">
        <v>176470.58</v>
      </c>
      <c r="E60" s="63">
        <v>0</v>
      </c>
      <c r="F60" s="63">
        <v>0</v>
      </c>
      <c r="G60" s="63">
        <f t="shared" si="8"/>
        <v>176470.58</v>
      </c>
    </row>
    <row r="61" spans="1:7" x14ac:dyDescent="0.25">
      <c r="A61" s="21" t="s">
        <v>131</v>
      </c>
      <c r="B61" s="63">
        <f>SUM(B62:B70)</f>
        <v>0</v>
      </c>
      <c r="C61" s="63">
        <f t="shared" ref="C61:G61" si="10">SUM(C62:C70)</f>
        <v>0</v>
      </c>
      <c r="D61" s="63">
        <f t="shared" si="10"/>
        <v>0</v>
      </c>
      <c r="E61" s="63">
        <f t="shared" si="10"/>
        <v>0</v>
      </c>
      <c r="F61" s="63">
        <f t="shared" si="10"/>
        <v>0</v>
      </c>
      <c r="G61" s="63">
        <f t="shared" si="10"/>
        <v>0</v>
      </c>
    </row>
    <row r="62" spans="1:7" x14ac:dyDescent="0.25">
      <c r="A62" s="43" t="s">
        <v>132</v>
      </c>
      <c r="B62" s="63">
        <v>0</v>
      </c>
      <c r="C62" s="63">
        <v>0</v>
      </c>
      <c r="D62" s="63">
        <v>0</v>
      </c>
      <c r="E62" s="63">
        <v>0</v>
      </c>
      <c r="F62" s="63">
        <v>0</v>
      </c>
      <c r="G62" s="63">
        <f t="shared" si="8"/>
        <v>0</v>
      </c>
    </row>
    <row r="63" spans="1:7" x14ac:dyDescent="0.25">
      <c r="A63" s="43" t="s">
        <v>133</v>
      </c>
      <c r="B63" s="63">
        <v>0</v>
      </c>
      <c r="C63" s="63">
        <v>0</v>
      </c>
      <c r="D63" s="63">
        <v>0</v>
      </c>
      <c r="E63" s="63">
        <v>0</v>
      </c>
      <c r="F63" s="63">
        <v>0</v>
      </c>
      <c r="G63" s="63">
        <f t="shared" si="8"/>
        <v>0</v>
      </c>
    </row>
    <row r="64" spans="1:7" x14ac:dyDescent="0.25">
      <c r="A64" s="43" t="s">
        <v>134</v>
      </c>
      <c r="B64" s="63">
        <v>0</v>
      </c>
      <c r="C64" s="63">
        <v>0</v>
      </c>
      <c r="D64" s="63">
        <v>0</v>
      </c>
      <c r="E64" s="63">
        <v>0</v>
      </c>
      <c r="F64" s="63">
        <v>0</v>
      </c>
      <c r="G64" s="63">
        <f t="shared" si="8"/>
        <v>0</v>
      </c>
    </row>
    <row r="65" spans="1:7" x14ac:dyDescent="0.25">
      <c r="A65" s="43" t="s">
        <v>135</v>
      </c>
      <c r="B65" s="63">
        <v>0</v>
      </c>
      <c r="C65" s="63">
        <v>0</v>
      </c>
      <c r="D65" s="63">
        <v>0</v>
      </c>
      <c r="E65" s="63">
        <v>0</v>
      </c>
      <c r="F65" s="63">
        <v>0</v>
      </c>
      <c r="G65" s="63">
        <f t="shared" si="8"/>
        <v>0</v>
      </c>
    </row>
    <row r="66" spans="1:7" x14ac:dyDescent="0.25">
      <c r="A66" s="43" t="s">
        <v>136</v>
      </c>
      <c r="B66" s="63">
        <v>0</v>
      </c>
      <c r="C66" s="63">
        <v>0</v>
      </c>
      <c r="D66" s="63">
        <v>0</v>
      </c>
      <c r="E66" s="63">
        <v>0</v>
      </c>
      <c r="F66" s="63">
        <v>0</v>
      </c>
      <c r="G66" s="63">
        <f t="shared" si="8"/>
        <v>0</v>
      </c>
    </row>
    <row r="67" spans="1:7" x14ac:dyDescent="0.25">
      <c r="A67" s="43" t="s">
        <v>137</v>
      </c>
      <c r="B67" s="63">
        <v>0</v>
      </c>
      <c r="C67" s="63">
        <v>0</v>
      </c>
      <c r="D67" s="63">
        <v>0</v>
      </c>
      <c r="E67" s="63">
        <v>0</v>
      </c>
      <c r="F67" s="63">
        <v>0</v>
      </c>
      <c r="G67" s="63">
        <f t="shared" si="8"/>
        <v>0</v>
      </c>
    </row>
    <row r="68" spans="1:7" x14ac:dyDescent="0.25">
      <c r="A68" s="43" t="s">
        <v>138</v>
      </c>
      <c r="B68" s="63">
        <v>0</v>
      </c>
      <c r="C68" s="63">
        <v>0</v>
      </c>
      <c r="D68" s="63">
        <v>0</v>
      </c>
      <c r="E68" s="63">
        <v>0</v>
      </c>
      <c r="F68" s="63">
        <v>0</v>
      </c>
      <c r="G68" s="63">
        <f t="shared" si="8"/>
        <v>0</v>
      </c>
    </row>
    <row r="69" spans="1:7" x14ac:dyDescent="0.25">
      <c r="A69" s="43" t="s">
        <v>139</v>
      </c>
      <c r="B69" s="63">
        <v>0</v>
      </c>
      <c r="C69" s="63">
        <v>0</v>
      </c>
      <c r="D69" s="63">
        <v>0</v>
      </c>
      <c r="E69" s="63">
        <v>0</v>
      </c>
      <c r="F69" s="63">
        <v>0</v>
      </c>
      <c r="G69" s="63">
        <f t="shared" si="8"/>
        <v>0</v>
      </c>
    </row>
    <row r="70" spans="1:7" x14ac:dyDescent="0.25">
      <c r="A70" s="43" t="s">
        <v>140</v>
      </c>
      <c r="B70" s="63">
        <v>0</v>
      </c>
      <c r="C70" s="63">
        <v>0</v>
      </c>
      <c r="D70" s="63">
        <v>0</v>
      </c>
      <c r="E70" s="63">
        <v>0</v>
      </c>
      <c r="F70" s="63">
        <v>0</v>
      </c>
      <c r="G70" s="63">
        <f t="shared" si="8"/>
        <v>0</v>
      </c>
    </row>
    <row r="71" spans="1:7" x14ac:dyDescent="0.25">
      <c r="A71" s="22" t="s">
        <v>141</v>
      </c>
      <c r="B71" s="63">
        <f>SUM(B72:B75)</f>
        <v>297959891</v>
      </c>
      <c r="C71" s="63">
        <f t="shared" ref="C71:G71" si="11">SUM(C72:C75)</f>
        <v>-4001744.93</v>
      </c>
      <c r="D71" s="63">
        <f t="shared" si="11"/>
        <v>293958146.06999999</v>
      </c>
      <c r="E71" s="63">
        <f t="shared" si="11"/>
        <v>55378118.280000001</v>
      </c>
      <c r="F71" s="63">
        <f t="shared" si="11"/>
        <v>55378118.280000001</v>
      </c>
      <c r="G71" s="63">
        <f t="shared" si="11"/>
        <v>238580027.78999999</v>
      </c>
    </row>
    <row r="72" spans="1:7" x14ac:dyDescent="0.25">
      <c r="A72" s="43" t="s">
        <v>142</v>
      </c>
      <c r="B72" s="63">
        <v>297959891</v>
      </c>
      <c r="C72" s="63">
        <v>-4001744.93</v>
      </c>
      <c r="D72" s="63">
        <v>293958146.06999999</v>
      </c>
      <c r="E72" s="63">
        <v>55378118.280000001</v>
      </c>
      <c r="F72" s="63">
        <v>55378118.280000001</v>
      </c>
      <c r="G72" s="63">
        <f t="shared" si="8"/>
        <v>238580027.78999999</v>
      </c>
    </row>
    <row r="73" spans="1:7" ht="30" x14ac:dyDescent="0.25">
      <c r="A73" s="43" t="s">
        <v>143</v>
      </c>
      <c r="B73" s="63">
        <v>0</v>
      </c>
      <c r="C73" s="63">
        <v>0</v>
      </c>
      <c r="D73" s="63">
        <v>0</v>
      </c>
      <c r="E73" s="63">
        <v>0</v>
      </c>
      <c r="F73" s="63">
        <v>0</v>
      </c>
      <c r="G73" s="63">
        <f t="shared" si="8"/>
        <v>0</v>
      </c>
    </row>
    <row r="74" spans="1:7" x14ac:dyDescent="0.25">
      <c r="A74" s="43" t="s">
        <v>144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f t="shared" si="8"/>
        <v>0</v>
      </c>
    </row>
    <row r="75" spans="1:7" x14ac:dyDescent="0.25">
      <c r="A75" s="43" t="s">
        <v>145</v>
      </c>
      <c r="B75" s="63">
        <v>0</v>
      </c>
      <c r="C75" s="63">
        <v>0</v>
      </c>
      <c r="D75" s="63">
        <v>0</v>
      </c>
      <c r="E75" s="63">
        <v>0</v>
      </c>
      <c r="F75" s="63">
        <v>0</v>
      </c>
      <c r="G75" s="63">
        <f t="shared" si="8"/>
        <v>0</v>
      </c>
    </row>
    <row r="76" spans="1:7" x14ac:dyDescent="0.25">
      <c r="A76" s="16"/>
      <c r="B76" s="85"/>
      <c r="C76" s="85"/>
      <c r="D76" s="85"/>
      <c r="E76" s="85"/>
      <c r="F76" s="85"/>
      <c r="G76" s="85"/>
    </row>
    <row r="77" spans="1:7" x14ac:dyDescent="0.25">
      <c r="A77" s="1" t="s">
        <v>103</v>
      </c>
      <c r="B77" s="84">
        <f>B43+B9</f>
        <v>8670169298.039999</v>
      </c>
      <c r="C77" s="84">
        <f t="shared" ref="C77:G77" si="12">C43+C9</f>
        <v>3287177532.7400007</v>
      </c>
      <c r="D77" s="84">
        <f t="shared" si="12"/>
        <v>11957346830.779999</v>
      </c>
      <c r="E77" s="84">
        <f t="shared" si="12"/>
        <v>1821258321.5899999</v>
      </c>
      <c r="F77" s="84">
        <f t="shared" si="12"/>
        <v>1592248368.4899998</v>
      </c>
      <c r="G77" s="84">
        <f t="shared" si="12"/>
        <v>10136088509.190001</v>
      </c>
    </row>
    <row r="78" spans="1:7" x14ac:dyDescent="0.25">
      <c r="A78" s="19"/>
      <c r="B78" s="45"/>
      <c r="C78" s="45"/>
      <c r="D78" s="45"/>
      <c r="E78" s="45"/>
      <c r="F78" s="45"/>
      <c r="G78" s="45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C28:G36 B61:G61 B9:B10 B37:G37 B19:G19 B27:G27 B53:G53 C62:G70 B43:B44 B71:G71 B76:G77 C9:G18 C20:G26 C38:G41 C43:G52 C54:G60 C72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Normal="100" workbookViewId="0">
      <selection activeCell="A2" sqref="A2:XFD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42578125" bestFit="1" customWidth="1"/>
    <col min="7" max="7" width="19.5703125" bestFit="1" customWidth="1"/>
  </cols>
  <sheetData>
    <row r="1" spans="1:7" ht="41.1" customHeight="1" x14ac:dyDescent="0.25">
      <c r="A1" s="91" t="s">
        <v>147</v>
      </c>
      <c r="B1" s="92"/>
      <c r="C1" s="92"/>
      <c r="D1" s="92"/>
      <c r="E1" s="92"/>
      <c r="F1" s="92"/>
      <c r="G1" s="93"/>
    </row>
    <row r="2" spans="1:7" x14ac:dyDescent="0.25">
      <c r="A2" s="51" t="s">
        <v>275</v>
      </c>
      <c r="B2" s="52"/>
      <c r="C2" s="52"/>
      <c r="D2" s="52"/>
      <c r="E2" s="52"/>
      <c r="F2" s="52"/>
      <c r="G2" s="53"/>
    </row>
    <row r="3" spans="1:7" x14ac:dyDescent="0.25">
      <c r="A3" s="54" t="s">
        <v>20</v>
      </c>
      <c r="B3" s="55"/>
      <c r="C3" s="55"/>
      <c r="D3" s="55"/>
      <c r="E3" s="55"/>
      <c r="F3" s="55"/>
      <c r="G3" s="56"/>
    </row>
    <row r="4" spans="1:7" x14ac:dyDescent="0.25">
      <c r="A4" s="54" t="s">
        <v>148</v>
      </c>
      <c r="B4" s="55"/>
      <c r="C4" s="55"/>
      <c r="D4" s="55"/>
      <c r="E4" s="55"/>
      <c r="F4" s="55"/>
      <c r="G4" s="56"/>
    </row>
    <row r="5" spans="1:7" x14ac:dyDescent="0.25">
      <c r="A5" s="54" t="s">
        <v>274</v>
      </c>
      <c r="B5" s="55"/>
      <c r="C5" s="55"/>
      <c r="D5" s="55"/>
      <c r="E5" s="55"/>
      <c r="F5" s="55"/>
      <c r="G5" s="56"/>
    </row>
    <row r="6" spans="1:7" x14ac:dyDescent="0.25">
      <c r="A6" s="57" t="s">
        <v>0</v>
      </c>
      <c r="B6" s="58"/>
      <c r="C6" s="58"/>
      <c r="D6" s="58"/>
      <c r="E6" s="58"/>
      <c r="F6" s="58"/>
      <c r="G6" s="59"/>
    </row>
    <row r="7" spans="1:7" x14ac:dyDescent="0.25">
      <c r="A7" s="98" t="s">
        <v>149</v>
      </c>
      <c r="B7" s="94" t="s">
        <v>22</v>
      </c>
      <c r="C7" s="94"/>
      <c r="D7" s="94"/>
      <c r="E7" s="94"/>
      <c r="F7" s="94"/>
      <c r="G7" s="94" t="s">
        <v>23</v>
      </c>
    </row>
    <row r="8" spans="1:7" ht="30" x14ac:dyDescent="0.25">
      <c r="A8" s="99"/>
      <c r="B8" s="81" t="s">
        <v>24</v>
      </c>
      <c r="C8" s="82" t="s">
        <v>112</v>
      </c>
      <c r="D8" s="82" t="s">
        <v>6</v>
      </c>
      <c r="E8" s="82" t="s">
        <v>3</v>
      </c>
      <c r="F8" s="82" t="s">
        <v>4</v>
      </c>
      <c r="G8" s="106"/>
    </row>
    <row r="9" spans="1:7" ht="15.75" customHeight="1" x14ac:dyDescent="0.25">
      <c r="A9" s="4" t="s">
        <v>150</v>
      </c>
      <c r="B9" s="60">
        <f>SUM(B10,B11,B12,B15,B16,B19)</f>
        <v>3056390983.119998</v>
      </c>
      <c r="C9" s="60">
        <f t="shared" ref="C9:G9" si="0">SUM(C10,C11,C12,C15,C16,C19)</f>
        <v>-3.2505340641364455E-9</v>
      </c>
      <c r="D9" s="60">
        <f t="shared" si="0"/>
        <v>3056390983.1199989</v>
      </c>
      <c r="E9" s="60">
        <f t="shared" si="0"/>
        <v>586856967.84999967</v>
      </c>
      <c r="F9" s="60">
        <f t="shared" si="0"/>
        <v>575790108.6099999</v>
      </c>
      <c r="G9" s="60">
        <f t="shared" si="0"/>
        <v>2469534015.269999</v>
      </c>
    </row>
    <row r="10" spans="1:7" x14ac:dyDescent="0.25">
      <c r="A10" s="21" t="s">
        <v>151</v>
      </c>
      <c r="B10" s="38">
        <v>1398334389.7199998</v>
      </c>
      <c r="C10" s="38">
        <v>4.6748027671128511E-10</v>
      </c>
      <c r="D10" s="38">
        <v>1398334389.7200005</v>
      </c>
      <c r="E10" s="38">
        <v>274904485.61999995</v>
      </c>
      <c r="F10" s="38">
        <v>266653876.05999997</v>
      </c>
      <c r="G10" s="39">
        <f>D10-E10</f>
        <v>1123429904.1000006</v>
      </c>
    </row>
    <row r="11" spans="1:7" ht="15.75" customHeight="1" x14ac:dyDescent="0.25">
      <c r="A11" s="21" t="s">
        <v>152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f t="shared" ref="G11:G19" si="1">D11-E11</f>
        <v>0</v>
      </c>
    </row>
    <row r="12" spans="1:7" x14ac:dyDescent="0.25">
      <c r="A12" s="21" t="s">
        <v>153</v>
      </c>
      <c r="B12" s="39">
        <f>B13+B14</f>
        <v>65682382.079999991</v>
      </c>
      <c r="C12" s="39">
        <f t="shared" ref="C12:G12" si="2">C13+C14</f>
        <v>7.2759576141834259E-12</v>
      </c>
      <c r="D12" s="39">
        <f t="shared" si="2"/>
        <v>65682382.079999998</v>
      </c>
      <c r="E12" s="39">
        <f t="shared" si="2"/>
        <v>14669131.290000005</v>
      </c>
      <c r="F12" s="39">
        <f t="shared" si="2"/>
        <v>14163972.5</v>
      </c>
      <c r="G12" s="39">
        <f t="shared" si="2"/>
        <v>51013250.789999992</v>
      </c>
    </row>
    <row r="13" spans="1:7" x14ac:dyDescent="0.25">
      <c r="A13" s="40" t="s">
        <v>154</v>
      </c>
      <c r="B13" s="39">
        <v>59114143.871999994</v>
      </c>
      <c r="C13" s="39">
        <v>6.5483618527650835E-12</v>
      </c>
      <c r="D13" s="39">
        <v>59114143.871999994</v>
      </c>
      <c r="E13" s="39">
        <v>13202218.161000004</v>
      </c>
      <c r="F13" s="39">
        <v>12747575.25</v>
      </c>
      <c r="G13" s="39">
        <f t="shared" si="1"/>
        <v>45911925.710999988</v>
      </c>
    </row>
    <row r="14" spans="1:7" x14ac:dyDescent="0.25">
      <c r="A14" s="40" t="s">
        <v>155</v>
      </c>
      <c r="B14" s="39">
        <v>6568238.2079999996</v>
      </c>
      <c r="C14" s="39">
        <v>7.2759576141834263E-13</v>
      </c>
      <c r="D14" s="39">
        <v>6568238.2080000006</v>
      </c>
      <c r="E14" s="39">
        <v>1466913.1290000007</v>
      </c>
      <c r="F14" s="39">
        <v>1416397.25</v>
      </c>
      <c r="G14" s="39">
        <f t="shared" si="1"/>
        <v>5101325.0789999999</v>
      </c>
    </row>
    <row r="15" spans="1:7" x14ac:dyDescent="0.25">
      <c r="A15" s="21" t="s">
        <v>156</v>
      </c>
      <c r="B15" s="39">
        <v>1592374211.3199983</v>
      </c>
      <c r="C15" s="39">
        <v>-3.7252902984619141E-9</v>
      </c>
      <c r="D15" s="39">
        <v>1592374211.3199983</v>
      </c>
      <c r="E15" s="39">
        <v>297283350.93999976</v>
      </c>
      <c r="F15" s="39">
        <v>294972260.04999989</v>
      </c>
      <c r="G15" s="39">
        <f t="shared" si="1"/>
        <v>1295090860.3799984</v>
      </c>
    </row>
    <row r="16" spans="1:7" ht="30" x14ac:dyDescent="0.25">
      <c r="A16" s="22" t="s">
        <v>157</v>
      </c>
      <c r="B16" s="39">
        <f>B17+B18</f>
        <v>0</v>
      </c>
      <c r="C16" s="39">
        <f t="shared" ref="C16:G16" si="3">C17+C18</f>
        <v>0</v>
      </c>
      <c r="D16" s="39">
        <f t="shared" si="3"/>
        <v>0</v>
      </c>
      <c r="E16" s="39">
        <f t="shared" si="3"/>
        <v>0</v>
      </c>
      <c r="F16" s="39">
        <f t="shared" si="3"/>
        <v>0</v>
      </c>
      <c r="G16" s="39">
        <f t="shared" si="3"/>
        <v>0</v>
      </c>
    </row>
    <row r="17" spans="1:7" x14ac:dyDescent="0.25">
      <c r="A17" s="40" t="s">
        <v>158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f t="shared" si="1"/>
        <v>0</v>
      </c>
    </row>
    <row r="18" spans="1:7" x14ac:dyDescent="0.25">
      <c r="A18" s="40" t="s">
        <v>159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f t="shared" si="1"/>
        <v>0</v>
      </c>
    </row>
    <row r="19" spans="1:7" x14ac:dyDescent="0.25">
      <c r="A19" s="21" t="s">
        <v>160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f t="shared" si="1"/>
        <v>0</v>
      </c>
    </row>
    <row r="20" spans="1:7" x14ac:dyDescent="0.25">
      <c r="A20" s="16"/>
      <c r="B20" s="41"/>
      <c r="C20" s="41"/>
      <c r="D20" s="41"/>
      <c r="E20" s="41"/>
      <c r="F20" s="41"/>
      <c r="G20" s="41"/>
    </row>
    <row r="21" spans="1:7" x14ac:dyDescent="0.25">
      <c r="A21" s="10" t="s">
        <v>161</v>
      </c>
      <c r="B21" s="60">
        <f>SUM(B22,B23,B24,B27,B28,B31)</f>
        <v>295990251.48000002</v>
      </c>
      <c r="C21" s="60">
        <f t="shared" ref="C21:F21" si="4">SUM(C22,C23,C24,C27,C28,C31)</f>
        <v>0</v>
      </c>
      <c r="D21" s="60">
        <f t="shared" si="4"/>
        <v>295990251.48000002</v>
      </c>
      <c r="E21" s="60">
        <f t="shared" si="4"/>
        <v>78476109.469999969</v>
      </c>
      <c r="F21" s="60">
        <f t="shared" si="4"/>
        <v>62788508.80999998</v>
      </c>
      <c r="G21" s="60">
        <f>SUM(G22,G23,G24,G27,G28,G31)</f>
        <v>217514142.01000005</v>
      </c>
    </row>
    <row r="22" spans="1:7" x14ac:dyDescent="0.25">
      <c r="A22" s="21" t="s">
        <v>151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9">
        <f t="shared" ref="G22:G31" si="5">D22-E22</f>
        <v>0</v>
      </c>
    </row>
    <row r="23" spans="1:7" x14ac:dyDescent="0.25">
      <c r="A23" s="21" t="s">
        <v>152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f t="shared" si="5"/>
        <v>0</v>
      </c>
    </row>
    <row r="24" spans="1:7" x14ac:dyDescent="0.25">
      <c r="A24" s="21" t="s">
        <v>153</v>
      </c>
      <c r="B24" s="39">
        <f t="shared" ref="B24:G24" si="6">B25+B26</f>
        <v>0</v>
      </c>
      <c r="C24" s="39">
        <f t="shared" si="6"/>
        <v>0</v>
      </c>
      <c r="D24" s="39">
        <f t="shared" si="6"/>
        <v>0</v>
      </c>
      <c r="E24" s="39">
        <f t="shared" si="6"/>
        <v>0</v>
      </c>
      <c r="F24" s="39">
        <f t="shared" si="6"/>
        <v>0</v>
      </c>
      <c r="G24" s="39">
        <f t="shared" si="6"/>
        <v>0</v>
      </c>
    </row>
    <row r="25" spans="1:7" x14ac:dyDescent="0.25">
      <c r="A25" s="40" t="s">
        <v>154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f t="shared" si="5"/>
        <v>0</v>
      </c>
    </row>
    <row r="26" spans="1:7" x14ac:dyDescent="0.25">
      <c r="A26" s="40" t="s">
        <v>155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f t="shared" si="5"/>
        <v>0</v>
      </c>
    </row>
    <row r="27" spans="1:7" x14ac:dyDescent="0.25">
      <c r="A27" s="21" t="s">
        <v>156</v>
      </c>
      <c r="B27" s="39">
        <v>295990251.48000002</v>
      </c>
      <c r="C27" s="39">
        <v>0</v>
      </c>
      <c r="D27" s="39">
        <v>295990251.48000002</v>
      </c>
      <c r="E27" s="39">
        <v>78476109.469999969</v>
      </c>
      <c r="F27" s="39">
        <v>62788508.80999998</v>
      </c>
      <c r="G27" s="39">
        <f t="shared" si="5"/>
        <v>217514142.01000005</v>
      </c>
    </row>
    <row r="28" spans="1:7" ht="30" x14ac:dyDescent="0.25">
      <c r="A28" s="22" t="s">
        <v>157</v>
      </c>
      <c r="B28" s="39">
        <f t="shared" ref="B28:G28" si="7">B29+B30</f>
        <v>0</v>
      </c>
      <c r="C28" s="39">
        <f t="shared" si="7"/>
        <v>0</v>
      </c>
      <c r="D28" s="39">
        <f t="shared" si="7"/>
        <v>0</v>
      </c>
      <c r="E28" s="39">
        <f t="shared" si="7"/>
        <v>0</v>
      </c>
      <c r="F28" s="39">
        <f t="shared" si="7"/>
        <v>0</v>
      </c>
      <c r="G28" s="39">
        <f t="shared" si="7"/>
        <v>0</v>
      </c>
    </row>
    <row r="29" spans="1:7" x14ac:dyDescent="0.25">
      <c r="A29" s="40" t="s">
        <v>158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f t="shared" si="5"/>
        <v>0</v>
      </c>
    </row>
    <row r="30" spans="1:7" x14ac:dyDescent="0.25">
      <c r="A30" s="40" t="s">
        <v>159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f t="shared" si="5"/>
        <v>0</v>
      </c>
    </row>
    <row r="31" spans="1:7" x14ac:dyDescent="0.25">
      <c r="A31" s="21" t="s">
        <v>160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f t="shared" si="5"/>
        <v>0</v>
      </c>
    </row>
    <row r="32" spans="1:7" x14ac:dyDescent="0.25">
      <c r="A32" s="16"/>
      <c r="B32" s="41"/>
      <c r="C32" s="41"/>
      <c r="D32" s="41"/>
      <c r="E32" s="41"/>
      <c r="F32" s="41"/>
      <c r="G32" s="41"/>
    </row>
    <row r="33" spans="1:7" ht="14.45" customHeight="1" x14ac:dyDescent="0.25">
      <c r="A33" s="1" t="s">
        <v>162</v>
      </c>
      <c r="B33" s="60">
        <f>B21+B9</f>
        <v>3352381234.599998</v>
      </c>
      <c r="C33" s="60">
        <f t="shared" ref="C33:G33" si="8">C21+C9</f>
        <v>-3.2505340641364455E-9</v>
      </c>
      <c r="D33" s="60">
        <f t="shared" si="8"/>
        <v>3352381234.599999</v>
      </c>
      <c r="E33" s="60">
        <f t="shared" si="8"/>
        <v>665333077.31999969</v>
      </c>
      <c r="F33" s="60">
        <f t="shared" si="8"/>
        <v>638578617.41999984</v>
      </c>
      <c r="G33" s="60">
        <f t="shared" si="8"/>
        <v>2687048157.2799993</v>
      </c>
    </row>
    <row r="34" spans="1:7" ht="14.45" customHeight="1" x14ac:dyDescent="0.25">
      <c r="A34" s="19"/>
      <c r="B34" s="42"/>
      <c r="C34" s="42"/>
      <c r="D34" s="42"/>
      <c r="E34" s="42"/>
      <c r="F34" s="42"/>
      <c r="G34" s="42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9:F9 B11:F21 G9:G33 B23:F33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2" customWidth="1"/>
    <col min="2" max="3" width="16.42578125" style="32" customWidth="1"/>
    <col min="4" max="4" width="16.28515625" style="32" customWidth="1"/>
    <col min="5" max="5" width="17" style="32" customWidth="1"/>
    <col min="6" max="6" width="14.7109375" style="32" customWidth="1"/>
    <col min="7" max="7" width="15.5703125" style="32" customWidth="1"/>
    <col min="8" max="163" width="11.5703125" style="32"/>
    <col min="164" max="164" width="47.7109375" style="32" customWidth="1"/>
    <col min="165" max="166" width="16.42578125" style="32" customWidth="1"/>
    <col min="167" max="167" width="16.28515625" style="32" customWidth="1"/>
    <col min="168" max="168" width="17" style="32" customWidth="1"/>
    <col min="169" max="169" width="14.7109375" style="32" customWidth="1"/>
    <col min="170" max="170" width="15.5703125" style="32" customWidth="1"/>
    <col min="171" max="419" width="11.5703125" style="32"/>
    <col min="420" max="420" width="47.7109375" style="32" customWidth="1"/>
    <col min="421" max="422" width="16.42578125" style="32" customWidth="1"/>
    <col min="423" max="423" width="16.28515625" style="32" customWidth="1"/>
    <col min="424" max="424" width="17" style="32" customWidth="1"/>
    <col min="425" max="425" width="14.7109375" style="32" customWidth="1"/>
    <col min="426" max="426" width="15.5703125" style="32" customWidth="1"/>
    <col min="427" max="675" width="11.5703125" style="32"/>
    <col min="676" max="676" width="47.7109375" style="32" customWidth="1"/>
    <col min="677" max="678" width="16.42578125" style="32" customWidth="1"/>
    <col min="679" max="679" width="16.28515625" style="32" customWidth="1"/>
    <col min="680" max="680" width="17" style="32" customWidth="1"/>
    <col min="681" max="681" width="14.7109375" style="32" customWidth="1"/>
    <col min="682" max="682" width="15.5703125" style="32" customWidth="1"/>
    <col min="683" max="931" width="11.5703125" style="32"/>
    <col min="932" max="932" width="47.7109375" style="32" customWidth="1"/>
    <col min="933" max="934" width="16.42578125" style="32" customWidth="1"/>
    <col min="935" max="935" width="16.28515625" style="32" customWidth="1"/>
    <col min="936" max="936" width="17" style="32" customWidth="1"/>
    <col min="937" max="937" width="14.7109375" style="32" customWidth="1"/>
    <col min="938" max="938" width="15.5703125" style="32" customWidth="1"/>
    <col min="939" max="1187" width="11.5703125" style="32"/>
    <col min="1188" max="1188" width="47.7109375" style="32" customWidth="1"/>
    <col min="1189" max="1190" width="16.42578125" style="32" customWidth="1"/>
    <col min="1191" max="1191" width="16.28515625" style="32" customWidth="1"/>
    <col min="1192" max="1192" width="17" style="32" customWidth="1"/>
    <col min="1193" max="1193" width="14.7109375" style="32" customWidth="1"/>
    <col min="1194" max="1194" width="15.5703125" style="32" customWidth="1"/>
    <col min="1195" max="1443" width="11.5703125" style="32"/>
    <col min="1444" max="1444" width="47.7109375" style="32" customWidth="1"/>
    <col min="1445" max="1446" width="16.42578125" style="32" customWidth="1"/>
    <col min="1447" max="1447" width="16.28515625" style="32" customWidth="1"/>
    <col min="1448" max="1448" width="17" style="32" customWidth="1"/>
    <col min="1449" max="1449" width="14.7109375" style="32" customWidth="1"/>
    <col min="1450" max="1450" width="15.5703125" style="32" customWidth="1"/>
    <col min="1451" max="1699" width="11.5703125" style="32"/>
    <col min="1700" max="1700" width="47.7109375" style="32" customWidth="1"/>
    <col min="1701" max="1702" width="16.42578125" style="32" customWidth="1"/>
    <col min="1703" max="1703" width="16.28515625" style="32" customWidth="1"/>
    <col min="1704" max="1704" width="17" style="32" customWidth="1"/>
    <col min="1705" max="1705" width="14.7109375" style="32" customWidth="1"/>
    <col min="1706" max="1706" width="15.5703125" style="32" customWidth="1"/>
    <col min="1707" max="1955" width="11.5703125" style="32"/>
    <col min="1956" max="1956" width="47.7109375" style="32" customWidth="1"/>
    <col min="1957" max="1958" width="16.42578125" style="32" customWidth="1"/>
    <col min="1959" max="1959" width="16.28515625" style="32" customWidth="1"/>
    <col min="1960" max="1960" width="17" style="32" customWidth="1"/>
    <col min="1961" max="1961" width="14.7109375" style="32" customWidth="1"/>
    <col min="1962" max="1962" width="15.5703125" style="32" customWidth="1"/>
    <col min="1963" max="2211" width="11.5703125" style="32"/>
    <col min="2212" max="2212" width="47.7109375" style="32" customWidth="1"/>
    <col min="2213" max="2214" width="16.42578125" style="32" customWidth="1"/>
    <col min="2215" max="2215" width="16.28515625" style="32" customWidth="1"/>
    <col min="2216" max="2216" width="17" style="32" customWidth="1"/>
    <col min="2217" max="2217" width="14.7109375" style="32" customWidth="1"/>
    <col min="2218" max="2218" width="15.5703125" style="32" customWidth="1"/>
    <col min="2219" max="2467" width="11.5703125" style="32"/>
    <col min="2468" max="2468" width="47.7109375" style="32" customWidth="1"/>
    <col min="2469" max="2470" width="16.42578125" style="32" customWidth="1"/>
    <col min="2471" max="2471" width="16.28515625" style="32" customWidth="1"/>
    <col min="2472" max="2472" width="17" style="32" customWidth="1"/>
    <col min="2473" max="2473" width="14.7109375" style="32" customWidth="1"/>
    <col min="2474" max="2474" width="15.5703125" style="32" customWidth="1"/>
    <col min="2475" max="2723" width="11.5703125" style="32"/>
    <col min="2724" max="2724" width="47.7109375" style="32" customWidth="1"/>
    <col min="2725" max="2726" width="16.42578125" style="32" customWidth="1"/>
    <col min="2727" max="2727" width="16.28515625" style="32" customWidth="1"/>
    <col min="2728" max="2728" width="17" style="32" customWidth="1"/>
    <col min="2729" max="2729" width="14.7109375" style="32" customWidth="1"/>
    <col min="2730" max="2730" width="15.5703125" style="32" customWidth="1"/>
    <col min="2731" max="2979" width="11.5703125" style="32"/>
    <col min="2980" max="2980" width="47.7109375" style="32" customWidth="1"/>
    <col min="2981" max="2982" width="16.42578125" style="32" customWidth="1"/>
    <col min="2983" max="2983" width="16.28515625" style="32" customWidth="1"/>
    <col min="2984" max="2984" width="17" style="32" customWidth="1"/>
    <col min="2985" max="2985" width="14.7109375" style="32" customWidth="1"/>
    <col min="2986" max="2986" width="15.5703125" style="32" customWidth="1"/>
    <col min="2987" max="3235" width="11.5703125" style="32"/>
    <col min="3236" max="3236" width="47.7109375" style="32" customWidth="1"/>
    <col min="3237" max="3238" width="16.42578125" style="32" customWidth="1"/>
    <col min="3239" max="3239" width="16.28515625" style="32" customWidth="1"/>
    <col min="3240" max="3240" width="17" style="32" customWidth="1"/>
    <col min="3241" max="3241" width="14.7109375" style="32" customWidth="1"/>
    <col min="3242" max="3242" width="15.5703125" style="32" customWidth="1"/>
    <col min="3243" max="3491" width="11.5703125" style="32"/>
    <col min="3492" max="3492" width="47.7109375" style="32" customWidth="1"/>
    <col min="3493" max="3494" width="16.42578125" style="32" customWidth="1"/>
    <col min="3495" max="3495" width="16.28515625" style="32" customWidth="1"/>
    <col min="3496" max="3496" width="17" style="32" customWidth="1"/>
    <col min="3497" max="3497" width="14.7109375" style="32" customWidth="1"/>
    <col min="3498" max="3498" width="15.5703125" style="32" customWidth="1"/>
    <col min="3499" max="3747" width="11.5703125" style="32"/>
    <col min="3748" max="3748" width="47.7109375" style="32" customWidth="1"/>
    <col min="3749" max="3750" width="16.42578125" style="32" customWidth="1"/>
    <col min="3751" max="3751" width="16.28515625" style="32" customWidth="1"/>
    <col min="3752" max="3752" width="17" style="32" customWidth="1"/>
    <col min="3753" max="3753" width="14.7109375" style="32" customWidth="1"/>
    <col min="3754" max="3754" width="15.5703125" style="32" customWidth="1"/>
    <col min="3755" max="4003" width="11.5703125" style="32"/>
    <col min="4004" max="4004" width="47.7109375" style="32" customWidth="1"/>
    <col min="4005" max="4006" width="16.42578125" style="32" customWidth="1"/>
    <col min="4007" max="4007" width="16.28515625" style="32" customWidth="1"/>
    <col min="4008" max="4008" width="17" style="32" customWidth="1"/>
    <col min="4009" max="4009" width="14.7109375" style="32" customWidth="1"/>
    <col min="4010" max="4010" width="15.5703125" style="32" customWidth="1"/>
    <col min="4011" max="4259" width="11.5703125" style="32"/>
    <col min="4260" max="4260" width="47.7109375" style="32" customWidth="1"/>
    <col min="4261" max="4262" width="16.42578125" style="32" customWidth="1"/>
    <col min="4263" max="4263" width="16.28515625" style="32" customWidth="1"/>
    <col min="4264" max="4264" width="17" style="32" customWidth="1"/>
    <col min="4265" max="4265" width="14.7109375" style="32" customWidth="1"/>
    <col min="4266" max="4266" width="15.5703125" style="32" customWidth="1"/>
    <col min="4267" max="4515" width="11.5703125" style="32"/>
    <col min="4516" max="4516" width="47.7109375" style="32" customWidth="1"/>
    <col min="4517" max="4518" width="16.42578125" style="32" customWidth="1"/>
    <col min="4519" max="4519" width="16.28515625" style="32" customWidth="1"/>
    <col min="4520" max="4520" width="17" style="32" customWidth="1"/>
    <col min="4521" max="4521" width="14.7109375" style="32" customWidth="1"/>
    <col min="4522" max="4522" width="15.5703125" style="32" customWidth="1"/>
    <col min="4523" max="4771" width="11.5703125" style="32"/>
    <col min="4772" max="4772" width="47.7109375" style="32" customWidth="1"/>
    <col min="4773" max="4774" width="16.42578125" style="32" customWidth="1"/>
    <col min="4775" max="4775" width="16.28515625" style="32" customWidth="1"/>
    <col min="4776" max="4776" width="17" style="32" customWidth="1"/>
    <col min="4777" max="4777" width="14.7109375" style="32" customWidth="1"/>
    <col min="4778" max="4778" width="15.5703125" style="32" customWidth="1"/>
    <col min="4779" max="5027" width="11.5703125" style="32"/>
    <col min="5028" max="5028" width="47.7109375" style="32" customWidth="1"/>
    <col min="5029" max="5030" width="16.42578125" style="32" customWidth="1"/>
    <col min="5031" max="5031" width="16.28515625" style="32" customWidth="1"/>
    <col min="5032" max="5032" width="17" style="32" customWidth="1"/>
    <col min="5033" max="5033" width="14.7109375" style="32" customWidth="1"/>
    <col min="5034" max="5034" width="15.5703125" style="32" customWidth="1"/>
    <col min="5035" max="5283" width="11.5703125" style="32"/>
    <col min="5284" max="5284" width="47.7109375" style="32" customWidth="1"/>
    <col min="5285" max="5286" width="16.42578125" style="32" customWidth="1"/>
    <col min="5287" max="5287" width="16.28515625" style="32" customWidth="1"/>
    <col min="5288" max="5288" width="17" style="32" customWidth="1"/>
    <col min="5289" max="5289" width="14.7109375" style="32" customWidth="1"/>
    <col min="5290" max="5290" width="15.5703125" style="32" customWidth="1"/>
    <col min="5291" max="5539" width="11.5703125" style="32"/>
    <col min="5540" max="5540" width="47.7109375" style="32" customWidth="1"/>
    <col min="5541" max="5542" width="16.42578125" style="32" customWidth="1"/>
    <col min="5543" max="5543" width="16.28515625" style="32" customWidth="1"/>
    <col min="5544" max="5544" width="17" style="32" customWidth="1"/>
    <col min="5545" max="5545" width="14.7109375" style="32" customWidth="1"/>
    <col min="5546" max="5546" width="15.5703125" style="32" customWidth="1"/>
    <col min="5547" max="5795" width="11.5703125" style="32"/>
    <col min="5796" max="5796" width="47.7109375" style="32" customWidth="1"/>
    <col min="5797" max="5798" width="16.42578125" style="32" customWidth="1"/>
    <col min="5799" max="5799" width="16.28515625" style="32" customWidth="1"/>
    <col min="5800" max="5800" width="17" style="32" customWidth="1"/>
    <col min="5801" max="5801" width="14.7109375" style="32" customWidth="1"/>
    <col min="5802" max="5802" width="15.5703125" style="32" customWidth="1"/>
    <col min="5803" max="6051" width="11.5703125" style="32"/>
    <col min="6052" max="6052" width="47.7109375" style="32" customWidth="1"/>
    <col min="6053" max="6054" width="16.42578125" style="32" customWidth="1"/>
    <col min="6055" max="6055" width="16.28515625" style="32" customWidth="1"/>
    <col min="6056" max="6056" width="17" style="32" customWidth="1"/>
    <col min="6057" max="6057" width="14.7109375" style="32" customWidth="1"/>
    <col min="6058" max="6058" width="15.5703125" style="32" customWidth="1"/>
    <col min="6059" max="6307" width="11.5703125" style="32"/>
    <col min="6308" max="6308" width="47.7109375" style="32" customWidth="1"/>
    <col min="6309" max="6310" width="16.42578125" style="32" customWidth="1"/>
    <col min="6311" max="6311" width="16.28515625" style="32" customWidth="1"/>
    <col min="6312" max="6312" width="17" style="32" customWidth="1"/>
    <col min="6313" max="6313" width="14.7109375" style="32" customWidth="1"/>
    <col min="6314" max="6314" width="15.5703125" style="32" customWidth="1"/>
    <col min="6315" max="6563" width="11.5703125" style="32"/>
    <col min="6564" max="6564" width="47.7109375" style="32" customWidth="1"/>
    <col min="6565" max="6566" width="16.42578125" style="32" customWidth="1"/>
    <col min="6567" max="6567" width="16.28515625" style="32" customWidth="1"/>
    <col min="6568" max="6568" width="17" style="32" customWidth="1"/>
    <col min="6569" max="6569" width="14.7109375" style="32" customWidth="1"/>
    <col min="6570" max="6570" width="15.5703125" style="32" customWidth="1"/>
    <col min="6571" max="6819" width="11.5703125" style="32"/>
    <col min="6820" max="6820" width="47.7109375" style="32" customWidth="1"/>
    <col min="6821" max="6822" width="16.42578125" style="32" customWidth="1"/>
    <col min="6823" max="6823" width="16.28515625" style="32" customWidth="1"/>
    <col min="6824" max="6824" width="17" style="32" customWidth="1"/>
    <col min="6825" max="6825" width="14.7109375" style="32" customWidth="1"/>
    <col min="6826" max="6826" width="15.5703125" style="32" customWidth="1"/>
    <col min="6827" max="7075" width="11.5703125" style="32"/>
    <col min="7076" max="7076" width="47.7109375" style="32" customWidth="1"/>
    <col min="7077" max="7078" width="16.42578125" style="32" customWidth="1"/>
    <col min="7079" max="7079" width="16.28515625" style="32" customWidth="1"/>
    <col min="7080" max="7080" width="17" style="32" customWidth="1"/>
    <col min="7081" max="7081" width="14.7109375" style="32" customWidth="1"/>
    <col min="7082" max="7082" width="15.5703125" style="32" customWidth="1"/>
    <col min="7083" max="7331" width="11.5703125" style="32"/>
    <col min="7332" max="7332" width="47.7109375" style="32" customWidth="1"/>
    <col min="7333" max="7334" width="16.42578125" style="32" customWidth="1"/>
    <col min="7335" max="7335" width="16.28515625" style="32" customWidth="1"/>
    <col min="7336" max="7336" width="17" style="32" customWidth="1"/>
    <col min="7337" max="7337" width="14.7109375" style="32" customWidth="1"/>
    <col min="7338" max="7338" width="15.5703125" style="32" customWidth="1"/>
    <col min="7339" max="7587" width="11.5703125" style="32"/>
    <col min="7588" max="7588" width="47.7109375" style="32" customWidth="1"/>
    <col min="7589" max="7590" width="16.42578125" style="32" customWidth="1"/>
    <col min="7591" max="7591" width="16.28515625" style="32" customWidth="1"/>
    <col min="7592" max="7592" width="17" style="32" customWidth="1"/>
    <col min="7593" max="7593" width="14.7109375" style="32" customWidth="1"/>
    <col min="7594" max="7594" width="15.5703125" style="32" customWidth="1"/>
    <col min="7595" max="7843" width="11.5703125" style="32"/>
    <col min="7844" max="7844" width="47.7109375" style="32" customWidth="1"/>
    <col min="7845" max="7846" width="16.42578125" style="32" customWidth="1"/>
    <col min="7847" max="7847" width="16.28515625" style="32" customWidth="1"/>
    <col min="7848" max="7848" width="17" style="32" customWidth="1"/>
    <col min="7849" max="7849" width="14.7109375" style="32" customWidth="1"/>
    <col min="7850" max="7850" width="15.5703125" style="32" customWidth="1"/>
    <col min="7851" max="8099" width="11.5703125" style="32"/>
    <col min="8100" max="8100" width="47.7109375" style="32" customWidth="1"/>
    <col min="8101" max="8102" width="16.42578125" style="32" customWidth="1"/>
    <col min="8103" max="8103" width="16.28515625" style="32" customWidth="1"/>
    <col min="8104" max="8104" width="17" style="32" customWidth="1"/>
    <col min="8105" max="8105" width="14.7109375" style="32" customWidth="1"/>
    <col min="8106" max="8106" width="15.5703125" style="32" customWidth="1"/>
    <col min="8107" max="8355" width="11.5703125" style="32"/>
    <col min="8356" max="8356" width="47.7109375" style="32" customWidth="1"/>
    <col min="8357" max="8358" width="16.42578125" style="32" customWidth="1"/>
    <col min="8359" max="8359" width="16.28515625" style="32" customWidth="1"/>
    <col min="8360" max="8360" width="17" style="32" customWidth="1"/>
    <col min="8361" max="8361" width="14.7109375" style="32" customWidth="1"/>
    <col min="8362" max="8362" width="15.5703125" style="32" customWidth="1"/>
    <col min="8363" max="8611" width="11.5703125" style="32"/>
    <col min="8612" max="8612" width="47.7109375" style="32" customWidth="1"/>
    <col min="8613" max="8614" width="16.42578125" style="32" customWidth="1"/>
    <col min="8615" max="8615" width="16.28515625" style="32" customWidth="1"/>
    <col min="8616" max="8616" width="17" style="32" customWidth="1"/>
    <col min="8617" max="8617" width="14.7109375" style="32" customWidth="1"/>
    <col min="8618" max="8618" width="15.5703125" style="32" customWidth="1"/>
    <col min="8619" max="8867" width="11.5703125" style="32"/>
    <col min="8868" max="8868" width="47.7109375" style="32" customWidth="1"/>
    <col min="8869" max="8870" width="16.42578125" style="32" customWidth="1"/>
    <col min="8871" max="8871" width="16.28515625" style="32" customWidth="1"/>
    <col min="8872" max="8872" width="17" style="32" customWidth="1"/>
    <col min="8873" max="8873" width="14.7109375" style="32" customWidth="1"/>
    <col min="8874" max="8874" width="15.5703125" style="32" customWidth="1"/>
    <col min="8875" max="9123" width="11.5703125" style="32"/>
    <col min="9124" max="9124" width="47.7109375" style="32" customWidth="1"/>
    <col min="9125" max="9126" width="16.42578125" style="32" customWidth="1"/>
    <col min="9127" max="9127" width="16.28515625" style="32" customWidth="1"/>
    <col min="9128" max="9128" width="17" style="32" customWidth="1"/>
    <col min="9129" max="9129" width="14.7109375" style="32" customWidth="1"/>
    <col min="9130" max="9130" width="15.5703125" style="32" customWidth="1"/>
    <col min="9131" max="9379" width="11.5703125" style="32"/>
    <col min="9380" max="9380" width="47.7109375" style="32" customWidth="1"/>
    <col min="9381" max="9382" width="16.42578125" style="32" customWidth="1"/>
    <col min="9383" max="9383" width="16.28515625" style="32" customWidth="1"/>
    <col min="9384" max="9384" width="17" style="32" customWidth="1"/>
    <col min="9385" max="9385" width="14.7109375" style="32" customWidth="1"/>
    <col min="9386" max="9386" width="15.5703125" style="32" customWidth="1"/>
    <col min="9387" max="9635" width="11.5703125" style="32"/>
    <col min="9636" max="9636" width="47.7109375" style="32" customWidth="1"/>
    <col min="9637" max="9638" width="16.42578125" style="32" customWidth="1"/>
    <col min="9639" max="9639" width="16.28515625" style="32" customWidth="1"/>
    <col min="9640" max="9640" width="17" style="32" customWidth="1"/>
    <col min="9641" max="9641" width="14.7109375" style="32" customWidth="1"/>
    <col min="9642" max="9642" width="15.5703125" style="32" customWidth="1"/>
    <col min="9643" max="9891" width="11.5703125" style="32"/>
    <col min="9892" max="9892" width="47.7109375" style="32" customWidth="1"/>
    <col min="9893" max="9894" width="16.42578125" style="32" customWidth="1"/>
    <col min="9895" max="9895" width="16.28515625" style="32" customWidth="1"/>
    <col min="9896" max="9896" width="17" style="32" customWidth="1"/>
    <col min="9897" max="9897" width="14.7109375" style="32" customWidth="1"/>
    <col min="9898" max="9898" width="15.5703125" style="32" customWidth="1"/>
    <col min="9899" max="10147" width="11.5703125" style="32"/>
    <col min="10148" max="10148" width="47.7109375" style="32" customWidth="1"/>
    <col min="10149" max="10150" width="16.42578125" style="32" customWidth="1"/>
    <col min="10151" max="10151" width="16.28515625" style="32" customWidth="1"/>
    <col min="10152" max="10152" width="17" style="32" customWidth="1"/>
    <col min="10153" max="10153" width="14.7109375" style="32" customWidth="1"/>
    <col min="10154" max="10154" width="15.5703125" style="32" customWidth="1"/>
    <col min="10155" max="10403" width="11.5703125" style="32"/>
    <col min="10404" max="10404" width="47.7109375" style="32" customWidth="1"/>
    <col min="10405" max="10406" width="16.42578125" style="32" customWidth="1"/>
    <col min="10407" max="10407" width="16.28515625" style="32" customWidth="1"/>
    <col min="10408" max="10408" width="17" style="32" customWidth="1"/>
    <col min="10409" max="10409" width="14.7109375" style="32" customWidth="1"/>
    <col min="10410" max="10410" width="15.5703125" style="32" customWidth="1"/>
    <col min="10411" max="10659" width="11.5703125" style="32"/>
    <col min="10660" max="10660" width="47.7109375" style="32" customWidth="1"/>
    <col min="10661" max="10662" width="16.42578125" style="32" customWidth="1"/>
    <col min="10663" max="10663" width="16.28515625" style="32" customWidth="1"/>
    <col min="10664" max="10664" width="17" style="32" customWidth="1"/>
    <col min="10665" max="10665" width="14.7109375" style="32" customWidth="1"/>
    <col min="10666" max="10666" width="15.5703125" style="32" customWidth="1"/>
    <col min="10667" max="10915" width="11.5703125" style="32"/>
    <col min="10916" max="10916" width="47.7109375" style="32" customWidth="1"/>
    <col min="10917" max="10918" width="16.42578125" style="32" customWidth="1"/>
    <col min="10919" max="10919" width="16.28515625" style="32" customWidth="1"/>
    <col min="10920" max="10920" width="17" style="32" customWidth="1"/>
    <col min="10921" max="10921" width="14.7109375" style="32" customWidth="1"/>
    <col min="10922" max="10922" width="15.5703125" style="32" customWidth="1"/>
    <col min="10923" max="11171" width="11.5703125" style="32"/>
    <col min="11172" max="11172" width="47.7109375" style="32" customWidth="1"/>
    <col min="11173" max="11174" width="16.42578125" style="32" customWidth="1"/>
    <col min="11175" max="11175" width="16.28515625" style="32" customWidth="1"/>
    <col min="11176" max="11176" width="17" style="32" customWidth="1"/>
    <col min="11177" max="11177" width="14.7109375" style="32" customWidth="1"/>
    <col min="11178" max="11178" width="15.5703125" style="32" customWidth="1"/>
    <col min="11179" max="11427" width="11.5703125" style="32"/>
    <col min="11428" max="11428" width="47.7109375" style="32" customWidth="1"/>
    <col min="11429" max="11430" width="16.42578125" style="32" customWidth="1"/>
    <col min="11431" max="11431" width="16.28515625" style="32" customWidth="1"/>
    <col min="11432" max="11432" width="17" style="32" customWidth="1"/>
    <col min="11433" max="11433" width="14.7109375" style="32" customWidth="1"/>
    <col min="11434" max="11434" width="15.5703125" style="32" customWidth="1"/>
    <col min="11435" max="11683" width="11.5703125" style="32"/>
    <col min="11684" max="11684" width="47.7109375" style="32" customWidth="1"/>
    <col min="11685" max="11686" width="16.42578125" style="32" customWidth="1"/>
    <col min="11687" max="11687" width="16.28515625" style="32" customWidth="1"/>
    <col min="11688" max="11688" width="17" style="32" customWidth="1"/>
    <col min="11689" max="11689" width="14.7109375" style="32" customWidth="1"/>
    <col min="11690" max="11690" width="15.5703125" style="32" customWidth="1"/>
    <col min="11691" max="11939" width="11.5703125" style="32"/>
    <col min="11940" max="11940" width="47.7109375" style="32" customWidth="1"/>
    <col min="11941" max="11942" width="16.42578125" style="32" customWidth="1"/>
    <col min="11943" max="11943" width="16.28515625" style="32" customWidth="1"/>
    <col min="11944" max="11944" width="17" style="32" customWidth="1"/>
    <col min="11945" max="11945" width="14.7109375" style="32" customWidth="1"/>
    <col min="11946" max="11946" width="15.5703125" style="32" customWidth="1"/>
    <col min="11947" max="12195" width="11.5703125" style="32"/>
    <col min="12196" max="12196" width="47.7109375" style="32" customWidth="1"/>
    <col min="12197" max="12198" width="16.42578125" style="32" customWidth="1"/>
    <col min="12199" max="12199" width="16.28515625" style="32" customWidth="1"/>
    <col min="12200" max="12200" width="17" style="32" customWidth="1"/>
    <col min="12201" max="12201" width="14.7109375" style="32" customWidth="1"/>
    <col min="12202" max="12202" width="15.5703125" style="32" customWidth="1"/>
    <col min="12203" max="12451" width="11.5703125" style="32"/>
    <col min="12452" max="12452" width="47.7109375" style="32" customWidth="1"/>
    <col min="12453" max="12454" width="16.42578125" style="32" customWidth="1"/>
    <col min="12455" max="12455" width="16.28515625" style="32" customWidth="1"/>
    <col min="12456" max="12456" width="17" style="32" customWidth="1"/>
    <col min="12457" max="12457" width="14.7109375" style="32" customWidth="1"/>
    <col min="12458" max="12458" width="15.5703125" style="32" customWidth="1"/>
    <col min="12459" max="12707" width="11.5703125" style="32"/>
    <col min="12708" max="12708" width="47.7109375" style="32" customWidth="1"/>
    <col min="12709" max="12710" width="16.42578125" style="32" customWidth="1"/>
    <col min="12711" max="12711" width="16.28515625" style="32" customWidth="1"/>
    <col min="12712" max="12712" width="17" style="32" customWidth="1"/>
    <col min="12713" max="12713" width="14.7109375" style="32" customWidth="1"/>
    <col min="12714" max="12714" width="15.5703125" style="32" customWidth="1"/>
    <col min="12715" max="12963" width="11.5703125" style="32"/>
    <col min="12964" max="12964" width="47.7109375" style="32" customWidth="1"/>
    <col min="12965" max="12966" width="16.42578125" style="32" customWidth="1"/>
    <col min="12967" max="12967" width="16.28515625" style="32" customWidth="1"/>
    <col min="12968" max="12968" width="17" style="32" customWidth="1"/>
    <col min="12969" max="12969" width="14.7109375" style="32" customWidth="1"/>
    <col min="12970" max="12970" width="15.5703125" style="32" customWidth="1"/>
    <col min="12971" max="13219" width="11.5703125" style="32"/>
    <col min="13220" max="13220" width="47.7109375" style="32" customWidth="1"/>
    <col min="13221" max="13222" width="16.42578125" style="32" customWidth="1"/>
    <col min="13223" max="13223" width="16.28515625" style="32" customWidth="1"/>
    <col min="13224" max="13224" width="17" style="32" customWidth="1"/>
    <col min="13225" max="13225" width="14.7109375" style="32" customWidth="1"/>
    <col min="13226" max="13226" width="15.5703125" style="32" customWidth="1"/>
    <col min="13227" max="13475" width="11.5703125" style="32"/>
    <col min="13476" max="13476" width="47.7109375" style="32" customWidth="1"/>
    <col min="13477" max="13478" width="16.42578125" style="32" customWidth="1"/>
    <col min="13479" max="13479" width="16.28515625" style="32" customWidth="1"/>
    <col min="13480" max="13480" width="17" style="32" customWidth="1"/>
    <col min="13481" max="13481" width="14.7109375" style="32" customWidth="1"/>
    <col min="13482" max="13482" width="15.5703125" style="32" customWidth="1"/>
    <col min="13483" max="13731" width="11.5703125" style="32"/>
    <col min="13732" max="13732" width="47.7109375" style="32" customWidth="1"/>
    <col min="13733" max="13734" width="16.42578125" style="32" customWidth="1"/>
    <col min="13735" max="13735" width="16.28515625" style="32" customWidth="1"/>
    <col min="13736" max="13736" width="17" style="32" customWidth="1"/>
    <col min="13737" max="13737" width="14.7109375" style="32" customWidth="1"/>
    <col min="13738" max="13738" width="15.5703125" style="32" customWidth="1"/>
    <col min="13739" max="13987" width="11.5703125" style="32"/>
    <col min="13988" max="13988" width="47.7109375" style="32" customWidth="1"/>
    <col min="13989" max="13990" width="16.42578125" style="32" customWidth="1"/>
    <col min="13991" max="13991" width="16.28515625" style="32" customWidth="1"/>
    <col min="13992" max="13992" width="17" style="32" customWidth="1"/>
    <col min="13993" max="13993" width="14.7109375" style="32" customWidth="1"/>
    <col min="13994" max="13994" width="15.5703125" style="32" customWidth="1"/>
    <col min="13995" max="14243" width="11.5703125" style="32"/>
    <col min="14244" max="14244" width="47.7109375" style="32" customWidth="1"/>
    <col min="14245" max="14246" width="16.42578125" style="32" customWidth="1"/>
    <col min="14247" max="14247" width="16.28515625" style="32" customWidth="1"/>
    <col min="14248" max="14248" width="17" style="32" customWidth="1"/>
    <col min="14249" max="14249" width="14.7109375" style="32" customWidth="1"/>
    <col min="14250" max="14250" width="15.5703125" style="32" customWidth="1"/>
    <col min="14251" max="14499" width="11.5703125" style="32"/>
    <col min="14500" max="14500" width="47.7109375" style="32" customWidth="1"/>
    <col min="14501" max="14502" width="16.42578125" style="32" customWidth="1"/>
    <col min="14503" max="14503" width="16.28515625" style="32" customWidth="1"/>
    <col min="14504" max="14504" width="17" style="32" customWidth="1"/>
    <col min="14505" max="14505" width="14.7109375" style="32" customWidth="1"/>
    <col min="14506" max="14506" width="15.5703125" style="32" customWidth="1"/>
    <col min="14507" max="14755" width="11.5703125" style="32"/>
    <col min="14756" max="14756" width="47.7109375" style="32" customWidth="1"/>
    <col min="14757" max="14758" width="16.42578125" style="32" customWidth="1"/>
    <col min="14759" max="14759" width="16.28515625" style="32" customWidth="1"/>
    <col min="14760" max="14760" width="17" style="32" customWidth="1"/>
    <col min="14761" max="14761" width="14.7109375" style="32" customWidth="1"/>
    <col min="14762" max="14762" width="15.5703125" style="32" customWidth="1"/>
    <col min="14763" max="15011" width="11.5703125" style="32"/>
    <col min="15012" max="15012" width="47.7109375" style="32" customWidth="1"/>
    <col min="15013" max="15014" width="16.42578125" style="32" customWidth="1"/>
    <col min="15015" max="15015" width="16.28515625" style="32" customWidth="1"/>
    <col min="15016" max="15016" width="17" style="32" customWidth="1"/>
    <col min="15017" max="15017" width="14.7109375" style="32" customWidth="1"/>
    <col min="15018" max="15018" width="15.5703125" style="32" customWidth="1"/>
    <col min="15019" max="15267" width="11.5703125" style="32"/>
    <col min="15268" max="15268" width="47.7109375" style="32" customWidth="1"/>
    <col min="15269" max="15270" width="16.42578125" style="32" customWidth="1"/>
    <col min="15271" max="15271" width="16.28515625" style="32" customWidth="1"/>
    <col min="15272" max="15272" width="17" style="32" customWidth="1"/>
    <col min="15273" max="15273" width="14.7109375" style="32" customWidth="1"/>
    <col min="15274" max="15274" width="15.5703125" style="32" customWidth="1"/>
    <col min="15275" max="15523" width="11.5703125" style="32"/>
    <col min="15524" max="15524" width="47.7109375" style="32" customWidth="1"/>
    <col min="15525" max="15526" width="16.42578125" style="32" customWidth="1"/>
    <col min="15527" max="15527" width="16.28515625" style="32" customWidth="1"/>
    <col min="15528" max="15528" width="17" style="32" customWidth="1"/>
    <col min="15529" max="15529" width="14.7109375" style="32" customWidth="1"/>
    <col min="15530" max="15530" width="15.5703125" style="32" customWidth="1"/>
    <col min="15531" max="15779" width="11.5703125" style="32"/>
    <col min="15780" max="15780" width="47.7109375" style="32" customWidth="1"/>
    <col min="15781" max="15782" width="16.42578125" style="32" customWidth="1"/>
    <col min="15783" max="15783" width="16.28515625" style="32" customWidth="1"/>
    <col min="15784" max="15784" width="17" style="32" customWidth="1"/>
    <col min="15785" max="15785" width="14.7109375" style="32" customWidth="1"/>
    <col min="15786" max="15786" width="15.5703125" style="32" customWidth="1"/>
    <col min="15787" max="16035" width="11.5703125" style="32"/>
    <col min="16036" max="16036" width="47.7109375" style="32" customWidth="1"/>
    <col min="16037" max="16038" width="16.42578125" style="32" customWidth="1"/>
    <col min="16039" max="16039" width="16.28515625" style="32" customWidth="1"/>
    <col min="16040" max="16040" width="17" style="32" customWidth="1"/>
    <col min="16041" max="16041" width="14.7109375" style="32" customWidth="1"/>
    <col min="16042" max="16042" width="15.5703125" style="32" customWidth="1"/>
    <col min="16043" max="16384" width="11.5703125" style="32"/>
  </cols>
  <sheetData>
    <row r="1" spans="1:7" x14ac:dyDescent="0.25">
      <c r="A1" s="109" t="s">
        <v>163</v>
      </c>
      <c r="B1" s="109"/>
      <c r="C1" s="109"/>
      <c r="D1" s="109"/>
      <c r="E1" s="109"/>
      <c r="F1" s="109"/>
      <c r="G1" s="109"/>
    </row>
    <row r="2" spans="1:7" x14ac:dyDescent="0.25">
      <c r="A2" s="69" t="e">
        <f>#REF!</f>
        <v>#REF!</v>
      </c>
      <c r="B2" s="70"/>
      <c r="C2" s="70"/>
      <c r="D2" s="70"/>
      <c r="E2" s="70"/>
      <c r="F2" s="70"/>
      <c r="G2" s="71"/>
    </row>
    <row r="3" spans="1:7" x14ac:dyDescent="0.25">
      <c r="A3" s="72" t="s">
        <v>164</v>
      </c>
      <c r="B3" s="73"/>
      <c r="C3" s="73"/>
      <c r="D3" s="73"/>
      <c r="E3" s="73"/>
      <c r="F3" s="73"/>
      <c r="G3" s="74"/>
    </row>
    <row r="4" spans="1:7" x14ac:dyDescent="0.25">
      <c r="A4" s="72" t="s">
        <v>0</v>
      </c>
      <c r="B4" s="73"/>
      <c r="C4" s="73"/>
      <c r="D4" s="73"/>
      <c r="E4" s="73"/>
      <c r="F4" s="73"/>
      <c r="G4" s="74"/>
    </row>
    <row r="5" spans="1:7" x14ac:dyDescent="0.25">
      <c r="A5" s="72" t="s">
        <v>165</v>
      </c>
      <c r="B5" s="73"/>
      <c r="C5" s="73"/>
      <c r="D5" s="73"/>
      <c r="E5" s="73"/>
      <c r="F5" s="73"/>
      <c r="G5" s="74"/>
    </row>
    <row r="6" spans="1:7" x14ac:dyDescent="0.25">
      <c r="A6" s="107" t="s">
        <v>166</v>
      </c>
      <c r="B6" s="12">
        <v>2022</v>
      </c>
      <c r="C6" s="107">
        <f>+B6+1</f>
        <v>2023</v>
      </c>
      <c r="D6" s="107">
        <f>+C6+1</f>
        <v>2024</v>
      </c>
      <c r="E6" s="107">
        <f>+D6+1</f>
        <v>2025</v>
      </c>
      <c r="F6" s="107">
        <f>+E6+1</f>
        <v>2026</v>
      </c>
      <c r="G6" s="107">
        <f>+F6+1</f>
        <v>2027</v>
      </c>
    </row>
    <row r="7" spans="1:7" ht="83.25" customHeight="1" x14ac:dyDescent="0.25">
      <c r="A7" s="108"/>
      <c r="B7" s="33" t="s">
        <v>167</v>
      </c>
      <c r="C7" s="108"/>
      <c r="D7" s="108"/>
      <c r="E7" s="108"/>
      <c r="F7" s="108"/>
      <c r="G7" s="108"/>
    </row>
    <row r="8" spans="1:7" ht="30" x14ac:dyDescent="0.25">
      <c r="A8" s="34" t="s">
        <v>168</v>
      </c>
      <c r="B8" s="11">
        <f>SUM(B9:B20)</f>
        <v>0</v>
      </c>
      <c r="C8" s="11">
        <f t="shared" ref="C8:G8" si="0">SUM(C9:C20)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26" t="s">
        <v>7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6" t="s">
        <v>8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6" t="s">
        <v>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6" t="s">
        <v>169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6" t="s">
        <v>10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6" t="s">
        <v>11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ht="30" x14ac:dyDescent="0.25">
      <c r="A15" s="27" t="s">
        <v>170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7" t="s">
        <v>171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8" t="s">
        <v>172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6" t="s">
        <v>12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6" t="s">
        <v>13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6" t="s">
        <v>173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3"/>
      <c r="B21" s="23"/>
      <c r="C21" s="23"/>
      <c r="D21" s="23"/>
      <c r="E21" s="23"/>
      <c r="F21" s="23"/>
      <c r="G21" s="23"/>
    </row>
    <row r="22" spans="1:7" x14ac:dyDescent="0.25">
      <c r="A22" s="29" t="s">
        <v>174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26" t="s">
        <v>175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6" t="s">
        <v>176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6" t="s">
        <v>177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ht="30" x14ac:dyDescent="0.25">
      <c r="A26" s="27" t="s">
        <v>14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6" t="s">
        <v>15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29" t="s">
        <v>178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26" t="s">
        <v>16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  <row r="32" spans="1:7" x14ac:dyDescent="0.25">
      <c r="A32" s="35" t="s">
        <v>179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23"/>
      <c r="B33" s="23"/>
      <c r="C33" s="23"/>
      <c r="D33" s="23"/>
      <c r="E33" s="23"/>
      <c r="F33" s="23"/>
      <c r="G33" s="23"/>
    </row>
    <row r="34" spans="1:7" x14ac:dyDescent="0.25">
      <c r="A34" s="29" t="s">
        <v>17</v>
      </c>
      <c r="B34" s="2"/>
      <c r="C34" s="2"/>
      <c r="D34" s="2"/>
      <c r="E34" s="2"/>
      <c r="F34" s="2"/>
      <c r="G34" s="2"/>
    </row>
    <row r="35" spans="1:7" ht="45" customHeight="1" x14ac:dyDescent="0.25">
      <c r="A35" s="36" t="s">
        <v>180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ht="45" customHeight="1" x14ac:dyDescent="0.25">
      <c r="A36" s="36" t="s">
        <v>18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x14ac:dyDescent="0.25">
      <c r="A37" s="29" t="s">
        <v>181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7"/>
      <c r="B38" s="31"/>
      <c r="C38" s="31"/>
      <c r="D38" s="31"/>
      <c r="E38" s="31"/>
      <c r="F38" s="31"/>
      <c r="G38" s="3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10" t="s">
        <v>182</v>
      </c>
      <c r="B1" s="110"/>
      <c r="C1" s="110"/>
      <c r="D1" s="110"/>
      <c r="E1" s="110"/>
      <c r="F1" s="110"/>
      <c r="G1" s="110"/>
    </row>
    <row r="2" spans="1:7" x14ac:dyDescent="0.25">
      <c r="A2" s="69" t="e">
        <f>#REF!</f>
        <v>#REF!</v>
      </c>
      <c r="B2" s="70"/>
      <c r="C2" s="70"/>
      <c r="D2" s="70"/>
      <c r="E2" s="70"/>
      <c r="F2" s="70"/>
      <c r="G2" s="71"/>
    </row>
    <row r="3" spans="1:7" x14ac:dyDescent="0.25">
      <c r="A3" s="54" t="s">
        <v>183</v>
      </c>
      <c r="B3" s="55"/>
      <c r="C3" s="55"/>
      <c r="D3" s="55"/>
      <c r="E3" s="55"/>
      <c r="F3" s="55"/>
      <c r="G3" s="56"/>
    </row>
    <row r="4" spans="1:7" x14ac:dyDescent="0.25">
      <c r="A4" s="54" t="s">
        <v>0</v>
      </c>
      <c r="B4" s="55"/>
      <c r="C4" s="55"/>
      <c r="D4" s="55"/>
      <c r="E4" s="55"/>
      <c r="F4" s="55"/>
      <c r="G4" s="56"/>
    </row>
    <row r="5" spans="1:7" x14ac:dyDescent="0.25">
      <c r="A5" s="54" t="s">
        <v>165</v>
      </c>
      <c r="B5" s="55"/>
      <c r="C5" s="55"/>
      <c r="D5" s="55"/>
      <c r="E5" s="55"/>
      <c r="F5" s="55"/>
      <c r="G5" s="56"/>
    </row>
    <row r="6" spans="1:7" x14ac:dyDescent="0.25">
      <c r="A6" s="111" t="s">
        <v>184</v>
      </c>
      <c r="B6" s="12">
        <v>2022</v>
      </c>
      <c r="C6" s="107">
        <f>+B6+1</f>
        <v>2023</v>
      </c>
      <c r="D6" s="107">
        <f>+C6+1</f>
        <v>2024</v>
      </c>
      <c r="E6" s="107">
        <f>+D6+1</f>
        <v>2025</v>
      </c>
      <c r="F6" s="107">
        <f>+E6+1</f>
        <v>2026</v>
      </c>
      <c r="G6" s="107">
        <f>+F6+1</f>
        <v>2027</v>
      </c>
    </row>
    <row r="7" spans="1:7" ht="57.75" customHeight="1" x14ac:dyDescent="0.25">
      <c r="A7" s="112"/>
      <c r="B7" s="13" t="s">
        <v>167</v>
      </c>
      <c r="C7" s="108"/>
      <c r="D7" s="108"/>
      <c r="E7" s="108"/>
      <c r="F7" s="108"/>
      <c r="G7" s="108"/>
    </row>
    <row r="8" spans="1:7" x14ac:dyDescent="0.25">
      <c r="A8" s="4" t="s">
        <v>185</v>
      </c>
      <c r="B8" s="14">
        <f>SUM(B9:B17)</f>
        <v>0</v>
      </c>
      <c r="C8" s="14">
        <f t="shared" ref="C8:G8" si="0">SUM(C9:C17)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</row>
    <row r="9" spans="1:7" x14ac:dyDescent="0.25">
      <c r="A9" s="21" t="s">
        <v>186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1" t="s">
        <v>187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1" t="s">
        <v>188</v>
      </c>
      <c r="B11" s="23">
        <v>0</v>
      </c>
      <c r="C11" s="23"/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2" t="s">
        <v>189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2" t="s">
        <v>190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1" t="s">
        <v>191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2" t="s">
        <v>192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193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1" t="s">
        <v>194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17"/>
      <c r="B18" s="16"/>
      <c r="C18" s="16"/>
      <c r="D18" s="16"/>
      <c r="E18" s="16"/>
      <c r="F18" s="16"/>
      <c r="G18" s="16"/>
    </row>
    <row r="19" spans="1:7" x14ac:dyDescent="0.25">
      <c r="A19" s="1" t="s">
        <v>195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21" t="s">
        <v>186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187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1" t="s">
        <v>188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2" t="s">
        <v>189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2" t="s">
        <v>190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2" t="s">
        <v>191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2" t="s">
        <v>192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196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1" t="s">
        <v>194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1" t="s">
        <v>197</v>
      </c>
      <c r="B30" s="15">
        <f t="shared" ref="B30:G30" si="2">B8+B19</f>
        <v>0</v>
      </c>
      <c r="C30" s="15">
        <f t="shared" si="2"/>
        <v>0</v>
      </c>
      <c r="D30" s="15">
        <f t="shared" si="2"/>
        <v>0</v>
      </c>
      <c r="E30" s="15">
        <f t="shared" si="2"/>
        <v>0</v>
      </c>
      <c r="F30" s="15">
        <f t="shared" si="2"/>
        <v>0</v>
      </c>
      <c r="G30" s="15">
        <f t="shared" si="2"/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10" t="s">
        <v>198</v>
      </c>
      <c r="B1" s="110"/>
      <c r="C1" s="110"/>
      <c r="D1" s="110"/>
      <c r="E1" s="110"/>
      <c r="F1" s="110"/>
      <c r="G1" s="110"/>
    </row>
    <row r="2" spans="1:7" x14ac:dyDescent="0.25">
      <c r="A2" s="69" t="e">
        <f>#REF!</f>
        <v>#REF!</v>
      </c>
      <c r="B2" s="70"/>
      <c r="C2" s="70"/>
      <c r="D2" s="70"/>
      <c r="E2" s="70"/>
      <c r="F2" s="70"/>
      <c r="G2" s="71"/>
    </row>
    <row r="3" spans="1:7" x14ac:dyDescent="0.25">
      <c r="A3" s="54" t="s">
        <v>199</v>
      </c>
      <c r="B3" s="55"/>
      <c r="C3" s="55"/>
      <c r="D3" s="55"/>
      <c r="E3" s="55"/>
      <c r="F3" s="55"/>
      <c r="G3" s="56"/>
    </row>
    <row r="4" spans="1:7" x14ac:dyDescent="0.25">
      <c r="A4" s="57" t="s">
        <v>0</v>
      </c>
      <c r="B4" s="58"/>
      <c r="C4" s="58"/>
      <c r="D4" s="58"/>
      <c r="E4" s="58"/>
      <c r="F4" s="58"/>
      <c r="G4" s="59"/>
    </row>
    <row r="5" spans="1:7" x14ac:dyDescent="0.25">
      <c r="A5" s="114" t="s">
        <v>166</v>
      </c>
      <c r="B5" s="115">
        <v>2017</v>
      </c>
      <c r="C5" s="115">
        <f>+B5+1</f>
        <v>2018</v>
      </c>
      <c r="D5" s="115">
        <f>+C5+1</f>
        <v>2019</v>
      </c>
      <c r="E5" s="115">
        <f>+D5+1</f>
        <v>2020</v>
      </c>
      <c r="F5" s="115">
        <f>+E5+1</f>
        <v>2021</v>
      </c>
      <c r="G5" s="12">
        <f>+F5+1</f>
        <v>2022</v>
      </c>
    </row>
    <row r="6" spans="1:7" ht="32.25" x14ac:dyDescent="0.25">
      <c r="A6" s="95"/>
      <c r="B6" s="116"/>
      <c r="C6" s="116"/>
      <c r="D6" s="116"/>
      <c r="E6" s="116"/>
      <c r="F6" s="116"/>
      <c r="G6" s="13" t="s">
        <v>200</v>
      </c>
    </row>
    <row r="7" spans="1:7" x14ac:dyDescent="0.25">
      <c r="A7" s="25" t="s">
        <v>168</v>
      </c>
      <c r="B7" s="14">
        <f>SUM(B9:B19)</f>
        <v>0</v>
      </c>
      <c r="C7" s="14">
        <f>SUM(C8:C19)</f>
        <v>0</v>
      </c>
      <c r="D7" s="14">
        <f>SUM(D8:D19)</f>
        <v>0</v>
      </c>
      <c r="E7" s="14">
        <f>SUM(E8:E19)</f>
        <v>0</v>
      </c>
      <c r="F7" s="14">
        <f>SUM(F8:F19)</f>
        <v>0</v>
      </c>
      <c r="G7" s="14">
        <f>SUM(G8:G19)</f>
        <v>0</v>
      </c>
    </row>
    <row r="8" spans="1:7" x14ac:dyDescent="0.25">
      <c r="A8" s="26" t="s">
        <v>201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5">
      <c r="A9" s="26" t="s">
        <v>202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6" t="s">
        <v>203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6" t="s">
        <v>204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6" t="s">
        <v>205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6" t="s">
        <v>206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30" customHeight="1" x14ac:dyDescent="0.25">
      <c r="A14" s="27" t="s">
        <v>207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6" t="s">
        <v>208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8" t="s">
        <v>209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6" t="s">
        <v>210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6" t="s">
        <v>211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6" t="s">
        <v>212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3"/>
      <c r="B20" s="23"/>
      <c r="C20" s="23"/>
      <c r="D20" s="23"/>
      <c r="E20" s="23"/>
      <c r="F20" s="23"/>
      <c r="G20" s="23"/>
    </row>
    <row r="21" spans="1:7" x14ac:dyDescent="0.25">
      <c r="A21" s="29" t="s">
        <v>174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26" t="s">
        <v>213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6" t="s">
        <v>214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6" t="s">
        <v>215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ht="45" customHeight="1" x14ac:dyDescent="0.25">
      <c r="A25" s="27" t="s">
        <v>216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6" t="s">
        <v>217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16"/>
      <c r="B27" s="23"/>
      <c r="C27" s="23"/>
      <c r="D27" s="23"/>
      <c r="E27" s="23"/>
      <c r="F27" s="23"/>
      <c r="G27" s="23"/>
    </row>
    <row r="28" spans="1:7" x14ac:dyDescent="0.25">
      <c r="A28" s="1" t="s">
        <v>178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21" t="s">
        <v>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25">
      <c r="A30" s="16"/>
      <c r="B30" s="23"/>
      <c r="C30" s="23"/>
      <c r="D30" s="23"/>
      <c r="E30" s="23"/>
      <c r="F30" s="23"/>
      <c r="G30" s="23"/>
    </row>
    <row r="31" spans="1:7" x14ac:dyDescent="0.25">
      <c r="A31" s="1" t="s">
        <v>218</v>
      </c>
      <c r="B31" s="15">
        <f>B7+B21+B28</f>
        <v>0</v>
      </c>
      <c r="C31" s="15">
        <f t="shared" ref="C31:G31" si="2">C7+C21+C28</f>
        <v>0</v>
      </c>
      <c r="D31" s="15">
        <f t="shared" si="2"/>
        <v>0</v>
      </c>
      <c r="E31" s="15">
        <f t="shared" si="2"/>
        <v>0</v>
      </c>
      <c r="F31" s="15">
        <f t="shared" si="2"/>
        <v>0</v>
      </c>
      <c r="G31" s="15">
        <f t="shared" si="2"/>
        <v>0</v>
      </c>
    </row>
    <row r="32" spans="1:7" x14ac:dyDescent="0.25">
      <c r="A32" s="16"/>
      <c r="B32" s="23"/>
      <c r="C32" s="23"/>
      <c r="D32" s="23"/>
      <c r="E32" s="23"/>
      <c r="F32" s="23"/>
      <c r="G32" s="23"/>
    </row>
    <row r="33" spans="1:7" x14ac:dyDescent="0.25">
      <c r="A33" s="1" t="s">
        <v>17</v>
      </c>
      <c r="B33" s="2"/>
      <c r="C33" s="2"/>
      <c r="D33" s="2"/>
      <c r="E33" s="2"/>
      <c r="F33" s="2"/>
      <c r="G33" s="2"/>
    </row>
    <row r="34" spans="1:7" ht="45" customHeight="1" x14ac:dyDescent="0.25">
      <c r="A34" s="30" t="s">
        <v>180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7" ht="45" customHeight="1" x14ac:dyDescent="0.25">
      <c r="A35" s="30" t="s">
        <v>219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x14ac:dyDescent="0.25">
      <c r="A36" s="1" t="s">
        <v>220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9"/>
      <c r="B37" s="31"/>
      <c r="C37" s="31"/>
      <c r="D37" s="31"/>
      <c r="E37" s="31"/>
      <c r="F37" s="31"/>
      <c r="G37" s="31"/>
    </row>
    <row r="38" spans="1:7" x14ac:dyDescent="0.25">
      <c r="A38" s="24"/>
    </row>
    <row r="39" spans="1:7" x14ac:dyDescent="0.25">
      <c r="A39" s="113" t="s">
        <v>221</v>
      </c>
      <c r="B39" s="113"/>
      <c r="C39" s="113"/>
      <c r="D39" s="113"/>
      <c r="E39" s="113"/>
      <c r="F39" s="113"/>
      <c r="G39" s="113"/>
    </row>
    <row r="40" spans="1:7" x14ac:dyDescent="0.25">
      <c r="A40" s="113" t="s">
        <v>222</v>
      </c>
      <c r="B40" s="113"/>
      <c r="C40" s="113"/>
      <c r="D40" s="113"/>
      <c r="E40" s="113"/>
      <c r="F40" s="113"/>
      <c r="G40" s="11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10" t="s">
        <v>223</v>
      </c>
      <c r="B1" s="110"/>
      <c r="C1" s="110"/>
      <c r="D1" s="110"/>
      <c r="E1" s="110"/>
      <c r="F1" s="110"/>
      <c r="G1" s="110"/>
    </row>
    <row r="2" spans="1:7" x14ac:dyDescent="0.25">
      <c r="A2" s="69" t="e">
        <f>#REF!</f>
        <v>#REF!</v>
      </c>
      <c r="B2" s="70"/>
      <c r="C2" s="70"/>
      <c r="D2" s="70"/>
      <c r="E2" s="70"/>
      <c r="F2" s="70"/>
      <c r="G2" s="71"/>
    </row>
    <row r="3" spans="1:7" x14ac:dyDescent="0.25">
      <c r="A3" s="54" t="s">
        <v>224</v>
      </c>
      <c r="B3" s="55"/>
      <c r="C3" s="55"/>
      <c r="D3" s="55"/>
      <c r="E3" s="55"/>
      <c r="F3" s="55"/>
      <c r="G3" s="56"/>
    </row>
    <row r="4" spans="1:7" x14ac:dyDescent="0.25">
      <c r="A4" s="57" t="s">
        <v>0</v>
      </c>
      <c r="B4" s="58"/>
      <c r="C4" s="58"/>
      <c r="D4" s="58"/>
      <c r="E4" s="58"/>
      <c r="F4" s="58"/>
      <c r="G4" s="59"/>
    </row>
    <row r="5" spans="1:7" x14ac:dyDescent="0.25">
      <c r="A5" s="117" t="s">
        <v>184</v>
      </c>
      <c r="B5" s="115">
        <v>2017</v>
      </c>
      <c r="C5" s="115">
        <f>+B5+1</f>
        <v>2018</v>
      </c>
      <c r="D5" s="115">
        <f>+C5+1</f>
        <v>2019</v>
      </c>
      <c r="E5" s="115">
        <f>+D5+1</f>
        <v>2020</v>
      </c>
      <c r="F5" s="115">
        <f>+E5+1</f>
        <v>2021</v>
      </c>
      <c r="G5" s="12">
        <v>2022</v>
      </c>
    </row>
    <row r="6" spans="1:7" ht="48.75" customHeight="1" x14ac:dyDescent="0.25">
      <c r="A6" s="118"/>
      <c r="B6" s="116"/>
      <c r="C6" s="116"/>
      <c r="D6" s="116"/>
      <c r="E6" s="116"/>
      <c r="F6" s="116"/>
      <c r="G6" s="13" t="s">
        <v>225</v>
      </c>
    </row>
    <row r="7" spans="1:7" x14ac:dyDescent="0.25">
      <c r="A7" s="4" t="s">
        <v>185</v>
      </c>
      <c r="B7" s="14">
        <f>SUM(B8:B16)</f>
        <v>0</v>
      </c>
      <c r="C7" s="14">
        <f>SUM(C8:C16)</f>
        <v>0</v>
      </c>
      <c r="D7" s="14">
        <f>SUM(D8:D16)</f>
        <v>0</v>
      </c>
      <c r="E7" s="14">
        <f>SUM(E8:E16)</f>
        <v>0</v>
      </c>
      <c r="F7" s="14">
        <f>SUM(F8:F16)</f>
        <v>0</v>
      </c>
      <c r="G7" s="14">
        <f t="shared" ref="G7" si="0">SUM(G8:G16)</f>
        <v>0</v>
      </c>
    </row>
    <row r="8" spans="1:7" x14ac:dyDescent="0.25">
      <c r="A8" s="21" t="s">
        <v>186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5">
      <c r="A9" s="21" t="s">
        <v>187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1" t="s">
        <v>188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ht="30" customHeight="1" x14ac:dyDescent="0.25">
      <c r="A11" s="22" t="s">
        <v>189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ht="30" customHeight="1" x14ac:dyDescent="0.25">
      <c r="A12" s="22" t="s">
        <v>190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1" t="s">
        <v>191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30" customHeight="1" x14ac:dyDescent="0.25">
      <c r="A14" s="22" t="s">
        <v>192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1" t="s">
        <v>193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194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16"/>
      <c r="B17" s="16"/>
      <c r="C17" s="16"/>
      <c r="D17" s="16"/>
      <c r="E17" s="16"/>
      <c r="F17" s="16"/>
      <c r="G17" s="16"/>
    </row>
    <row r="18" spans="1:7" x14ac:dyDescent="0.25">
      <c r="A18" s="1" t="s">
        <v>195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21" t="s">
        <v>186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1" t="s">
        <v>187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188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ht="30" customHeight="1" x14ac:dyDescent="0.25">
      <c r="A22" s="22" t="s">
        <v>189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1" t="s">
        <v>190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1" t="s">
        <v>191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1" t="s">
        <v>192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1" t="s">
        <v>196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194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1" t="s">
        <v>226</v>
      </c>
      <c r="B29" s="15">
        <f>B7+B18</f>
        <v>0</v>
      </c>
      <c r="C29" s="15">
        <f t="shared" ref="C29:G29" si="2">C7+C18</f>
        <v>0</v>
      </c>
      <c r="D29" s="15">
        <f t="shared" si="2"/>
        <v>0</v>
      </c>
      <c r="E29" s="15">
        <f t="shared" si="2"/>
        <v>0</v>
      </c>
      <c r="F29" s="15">
        <f t="shared" si="2"/>
        <v>0</v>
      </c>
      <c r="G29" s="15">
        <f t="shared" si="2"/>
        <v>0</v>
      </c>
    </row>
    <row r="30" spans="1:7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24"/>
    </row>
    <row r="32" spans="1:7" x14ac:dyDescent="0.25">
      <c r="A32" s="113" t="s">
        <v>221</v>
      </c>
      <c r="B32" s="113"/>
      <c r="C32" s="113"/>
      <c r="D32" s="113"/>
      <c r="E32" s="113"/>
      <c r="F32" s="113"/>
      <c r="G32" s="113"/>
    </row>
    <row r="33" spans="1:7" x14ac:dyDescent="0.25">
      <c r="A33" s="113" t="s">
        <v>222</v>
      </c>
      <c r="B33" s="113"/>
      <c r="C33" s="113"/>
      <c r="D33" s="113"/>
      <c r="E33" s="113"/>
      <c r="F33" s="113"/>
      <c r="G33" s="11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0" customWidth="1"/>
    <col min="2" max="2" width="23.5703125" style="20" customWidth="1"/>
    <col min="3" max="3" width="18.42578125" style="20" customWidth="1"/>
    <col min="4" max="4" width="17.42578125" style="20" customWidth="1"/>
    <col min="5" max="5" width="19.7109375" style="20" customWidth="1"/>
    <col min="6" max="6" width="23.140625" style="20" bestFit="1" customWidth="1"/>
    <col min="7" max="211" width="65" style="20"/>
    <col min="212" max="212" width="60.5703125" style="20" customWidth="1"/>
    <col min="213" max="213" width="23.5703125" style="20" customWidth="1"/>
    <col min="214" max="214" width="18.42578125" style="20" customWidth="1"/>
    <col min="215" max="215" width="17.42578125" style="20" customWidth="1"/>
    <col min="216" max="216" width="19.7109375" style="20" customWidth="1"/>
    <col min="217" max="217" width="19.140625" style="20" customWidth="1"/>
    <col min="218" max="218" width="37.28515625" style="20" bestFit="1" customWidth="1"/>
    <col min="219" max="467" width="65" style="20"/>
    <col min="468" max="468" width="60.5703125" style="20" customWidth="1"/>
    <col min="469" max="469" width="23.5703125" style="20" customWidth="1"/>
    <col min="470" max="470" width="18.42578125" style="20" customWidth="1"/>
    <col min="471" max="471" width="17.42578125" style="20" customWidth="1"/>
    <col min="472" max="472" width="19.7109375" style="20" customWidth="1"/>
    <col min="473" max="473" width="19.140625" style="20" customWidth="1"/>
    <col min="474" max="474" width="37.28515625" style="20" bestFit="1" customWidth="1"/>
    <col min="475" max="723" width="65" style="20"/>
    <col min="724" max="724" width="60.5703125" style="20" customWidth="1"/>
    <col min="725" max="725" width="23.5703125" style="20" customWidth="1"/>
    <col min="726" max="726" width="18.42578125" style="20" customWidth="1"/>
    <col min="727" max="727" width="17.42578125" style="20" customWidth="1"/>
    <col min="728" max="728" width="19.7109375" style="20" customWidth="1"/>
    <col min="729" max="729" width="19.140625" style="20" customWidth="1"/>
    <col min="730" max="730" width="37.28515625" style="20" bestFit="1" customWidth="1"/>
    <col min="731" max="979" width="65" style="20"/>
    <col min="980" max="980" width="60.5703125" style="20" customWidth="1"/>
    <col min="981" max="981" width="23.5703125" style="20" customWidth="1"/>
    <col min="982" max="982" width="18.42578125" style="20" customWidth="1"/>
    <col min="983" max="983" width="17.42578125" style="20" customWidth="1"/>
    <col min="984" max="984" width="19.7109375" style="20" customWidth="1"/>
    <col min="985" max="985" width="19.140625" style="20" customWidth="1"/>
    <col min="986" max="986" width="37.28515625" style="20" bestFit="1" customWidth="1"/>
    <col min="987" max="1235" width="65" style="20"/>
    <col min="1236" max="1236" width="60.5703125" style="20" customWidth="1"/>
    <col min="1237" max="1237" width="23.5703125" style="20" customWidth="1"/>
    <col min="1238" max="1238" width="18.42578125" style="20" customWidth="1"/>
    <col min="1239" max="1239" width="17.42578125" style="20" customWidth="1"/>
    <col min="1240" max="1240" width="19.7109375" style="20" customWidth="1"/>
    <col min="1241" max="1241" width="19.140625" style="20" customWidth="1"/>
    <col min="1242" max="1242" width="37.28515625" style="20" bestFit="1" customWidth="1"/>
    <col min="1243" max="1491" width="65" style="20"/>
    <col min="1492" max="1492" width="60.5703125" style="20" customWidth="1"/>
    <col min="1493" max="1493" width="23.5703125" style="20" customWidth="1"/>
    <col min="1494" max="1494" width="18.42578125" style="20" customWidth="1"/>
    <col min="1495" max="1495" width="17.42578125" style="20" customWidth="1"/>
    <col min="1496" max="1496" width="19.7109375" style="20" customWidth="1"/>
    <col min="1497" max="1497" width="19.140625" style="20" customWidth="1"/>
    <col min="1498" max="1498" width="37.28515625" style="20" bestFit="1" customWidth="1"/>
    <col min="1499" max="1747" width="65" style="20"/>
    <col min="1748" max="1748" width="60.5703125" style="20" customWidth="1"/>
    <col min="1749" max="1749" width="23.5703125" style="20" customWidth="1"/>
    <col min="1750" max="1750" width="18.42578125" style="20" customWidth="1"/>
    <col min="1751" max="1751" width="17.42578125" style="20" customWidth="1"/>
    <col min="1752" max="1752" width="19.7109375" style="20" customWidth="1"/>
    <col min="1753" max="1753" width="19.140625" style="20" customWidth="1"/>
    <col min="1754" max="1754" width="37.28515625" style="20" bestFit="1" customWidth="1"/>
    <col min="1755" max="2003" width="65" style="20"/>
    <col min="2004" max="2004" width="60.5703125" style="20" customWidth="1"/>
    <col min="2005" max="2005" width="23.5703125" style="20" customWidth="1"/>
    <col min="2006" max="2006" width="18.42578125" style="20" customWidth="1"/>
    <col min="2007" max="2007" width="17.42578125" style="20" customWidth="1"/>
    <col min="2008" max="2008" width="19.7109375" style="20" customWidth="1"/>
    <col min="2009" max="2009" width="19.140625" style="20" customWidth="1"/>
    <col min="2010" max="2010" width="37.28515625" style="20" bestFit="1" customWidth="1"/>
    <col min="2011" max="2259" width="65" style="20"/>
    <col min="2260" max="2260" width="60.5703125" style="20" customWidth="1"/>
    <col min="2261" max="2261" width="23.5703125" style="20" customWidth="1"/>
    <col min="2262" max="2262" width="18.42578125" style="20" customWidth="1"/>
    <col min="2263" max="2263" width="17.42578125" style="20" customWidth="1"/>
    <col min="2264" max="2264" width="19.7109375" style="20" customWidth="1"/>
    <col min="2265" max="2265" width="19.140625" style="20" customWidth="1"/>
    <col min="2266" max="2266" width="37.28515625" style="20" bestFit="1" customWidth="1"/>
    <col min="2267" max="2515" width="65" style="20"/>
    <col min="2516" max="2516" width="60.5703125" style="20" customWidth="1"/>
    <col min="2517" max="2517" width="23.5703125" style="20" customWidth="1"/>
    <col min="2518" max="2518" width="18.42578125" style="20" customWidth="1"/>
    <col min="2519" max="2519" width="17.42578125" style="20" customWidth="1"/>
    <col min="2520" max="2520" width="19.7109375" style="20" customWidth="1"/>
    <col min="2521" max="2521" width="19.140625" style="20" customWidth="1"/>
    <col min="2522" max="2522" width="37.28515625" style="20" bestFit="1" customWidth="1"/>
    <col min="2523" max="2771" width="65" style="20"/>
    <col min="2772" max="2772" width="60.5703125" style="20" customWidth="1"/>
    <col min="2773" max="2773" width="23.5703125" style="20" customWidth="1"/>
    <col min="2774" max="2774" width="18.42578125" style="20" customWidth="1"/>
    <col min="2775" max="2775" width="17.42578125" style="20" customWidth="1"/>
    <col min="2776" max="2776" width="19.7109375" style="20" customWidth="1"/>
    <col min="2777" max="2777" width="19.140625" style="20" customWidth="1"/>
    <col min="2778" max="2778" width="37.28515625" style="20" bestFit="1" customWidth="1"/>
    <col min="2779" max="3027" width="65" style="20"/>
    <col min="3028" max="3028" width="60.5703125" style="20" customWidth="1"/>
    <col min="3029" max="3029" width="23.5703125" style="20" customWidth="1"/>
    <col min="3030" max="3030" width="18.42578125" style="20" customWidth="1"/>
    <col min="3031" max="3031" width="17.42578125" style="20" customWidth="1"/>
    <col min="3032" max="3032" width="19.7109375" style="20" customWidth="1"/>
    <col min="3033" max="3033" width="19.140625" style="20" customWidth="1"/>
    <col min="3034" max="3034" width="37.28515625" style="20" bestFit="1" customWidth="1"/>
    <col min="3035" max="3283" width="65" style="20"/>
    <col min="3284" max="3284" width="60.5703125" style="20" customWidth="1"/>
    <col min="3285" max="3285" width="23.5703125" style="20" customWidth="1"/>
    <col min="3286" max="3286" width="18.42578125" style="20" customWidth="1"/>
    <col min="3287" max="3287" width="17.42578125" style="20" customWidth="1"/>
    <col min="3288" max="3288" width="19.7109375" style="20" customWidth="1"/>
    <col min="3289" max="3289" width="19.140625" style="20" customWidth="1"/>
    <col min="3290" max="3290" width="37.28515625" style="20" bestFit="1" customWidth="1"/>
    <col min="3291" max="3539" width="65" style="20"/>
    <col min="3540" max="3540" width="60.5703125" style="20" customWidth="1"/>
    <col min="3541" max="3541" width="23.5703125" style="20" customWidth="1"/>
    <col min="3542" max="3542" width="18.42578125" style="20" customWidth="1"/>
    <col min="3543" max="3543" width="17.42578125" style="20" customWidth="1"/>
    <col min="3544" max="3544" width="19.7109375" style="20" customWidth="1"/>
    <col min="3545" max="3545" width="19.140625" style="20" customWidth="1"/>
    <col min="3546" max="3546" width="37.28515625" style="20" bestFit="1" customWidth="1"/>
    <col min="3547" max="3795" width="65" style="20"/>
    <col min="3796" max="3796" width="60.5703125" style="20" customWidth="1"/>
    <col min="3797" max="3797" width="23.5703125" style="20" customWidth="1"/>
    <col min="3798" max="3798" width="18.42578125" style="20" customWidth="1"/>
    <col min="3799" max="3799" width="17.42578125" style="20" customWidth="1"/>
    <col min="3800" max="3800" width="19.7109375" style="20" customWidth="1"/>
    <col min="3801" max="3801" width="19.140625" style="20" customWidth="1"/>
    <col min="3802" max="3802" width="37.28515625" style="20" bestFit="1" customWidth="1"/>
    <col min="3803" max="4051" width="65" style="20"/>
    <col min="4052" max="4052" width="60.5703125" style="20" customWidth="1"/>
    <col min="4053" max="4053" width="23.5703125" style="20" customWidth="1"/>
    <col min="4054" max="4054" width="18.42578125" style="20" customWidth="1"/>
    <col min="4055" max="4055" width="17.42578125" style="20" customWidth="1"/>
    <col min="4056" max="4056" width="19.7109375" style="20" customWidth="1"/>
    <col min="4057" max="4057" width="19.140625" style="20" customWidth="1"/>
    <col min="4058" max="4058" width="37.28515625" style="20" bestFit="1" customWidth="1"/>
    <col min="4059" max="4307" width="65" style="20"/>
    <col min="4308" max="4308" width="60.5703125" style="20" customWidth="1"/>
    <col min="4309" max="4309" width="23.5703125" style="20" customWidth="1"/>
    <col min="4310" max="4310" width="18.42578125" style="20" customWidth="1"/>
    <col min="4311" max="4311" width="17.42578125" style="20" customWidth="1"/>
    <col min="4312" max="4312" width="19.7109375" style="20" customWidth="1"/>
    <col min="4313" max="4313" width="19.140625" style="20" customWidth="1"/>
    <col min="4314" max="4314" width="37.28515625" style="20" bestFit="1" customWidth="1"/>
    <col min="4315" max="4563" width="65" style="20"/>
    <col min="4564" max="4564" width="60.5703125" style="20" customWidth="1"/>
    <col min="4565" max="4565" width="23.5703125" style="20" customWidth="1"/>
    <col min="4566" max="4566" width="18.42578125" style="20" customWidth="1"/>
    <col min="4567" max="4567" width="17.42578125" style="20" customWidth="1"/>
    <col min="4568" max="4568" width="19.7109375" style="20" customWidth="1"/>
    <col min="4569" max="4569" width="19.140625" style="20" customWidth="1"/>
    <col min="4570" max="4570" width="37.28515625" style="20" bestFit="1" customWidth="1"/>
    <col min="4571" max="4819" width="65" style="20"/>
    <col min="4820" max="4820" width="60.5703125" style="20" customWidth="1"/>
    <col min="4821" max="4821" width="23.5703125" style="20" customWidth="1"/>
    <col min="4822" max="4822" width="18.42578125" style="20" customWidth="1"/>
    <col min="4823" max="4823" width="17.42578125" style="20" customWidth="1"/>
    <col min="4824" max="4824" width="19.7109375" style="20" customWidth="1"/>
    <col min="4825" max="4825" width="19.140625" style="20" customWidth="1"/>
    <col min="4826" max="4826" width="37.28515625" style="20" bestFit="1" customWidth="1"/>
    <col min="4827" max="5075" width="65" style="20"/>
    <col min="5076" max="5076" width="60.5703125" style="20" customWidth="1"/>
    <col min="5077" max="5077" width="23.5703125" style="20" customWidth="1"/>
    <col min="5078" max="5078" width="18.42578125" style="20" customWidth="1"/>
    <col min="5079" max="5079" width="17.42578125" style="20" customWidth="1"/>
    <col min="5080" max="5080" width="19.7109375" style="20" customWidth="1"/>
    <col min="5081" max="5081" width="19.140625" style="20" customWidth="1"/>
    <col min="5082" max="5082" width="37.28515625" style="20" bestFit="1" customWidth="1"/>
    <col min="5083" max="5331" width="65" style="20"/>
    <col min="5332" max="5332" width="60.5703125" style="20" customWidth="1"/>
    <col min="5333" max="5333" width="23.5703125" style="20" customWidth="1"/>
    <col min="5334" max="5334" width="18.42578125" style="20" customWidth="1"/>
    <col min="5335" max="5335" width="17.42578125" style="20" customWidth="1"/>
    <col min="5336" max="5336" width="19.7109375" style="20" customWidth="1"/>
    <col min="5337" max="5337" width="19.140625" style="20" customWidth="1"/>
    <col min="5338" max="5338" width="37.28515625" style="20" bestFit="1" customWidth="1"/>
    <col min="5339" max="5587" width="65" style="20"/>
    <col min="5588" max="5588" width="60.5703125" style="20" customWidth="1"/>
    <col min="5589" max="5589" width="23.5703125" style="20" customWidth="1"/>
    <col min="5590" max="5590" width="18.42578125" style="20" customWidth="1"/>
    <col min="5591" max="5591" width="17.42578125" style="20" customWidth="1"/>
    <col min="5592" max="5592" width="19.7109375" style="20" customWidth="1"/>
    <col min="5593" max="5593" width="19.140625" style="20" customWidth="1"/>
    <col min="5594" max="5594" width="37.28515625" style="20" bestFit="1" customWidth="1"/>
    <col min="5595" max="5843" width="65" style="20"/>
    <col min="5844" max="5844" width="60.5703125" style="20" customWidth="1"/>
    <col min="5845" max="5845" width="23.5703125" style="20" customWidth="1"/>
    <col min="5846" max="5846" width="18.42578125" style="20" customWidth="1"/>
    <col min="5847" max="5847" width="17.42578125" style="20" customWidth="1"/>
    <col min="5848" max="5848" width="19.7109375" style="20" customWidth="1"/>
    <col min="5849" max="5849" width="19.140625" style="20" customWidth="1"/>
    <col min="5850" max="5850" width="37.28515625" style="20" bestFit="1" customWidth="1"/>
    <col min="5851" max="6099" width="65" style="20"/>
    <col min="6100" max="6100" width="60.5703125" style="20" customWidth="1"/>
    <col min="6101" max="6101" width="23.5703125" style="20" customWidth="1"/>
    <col min="6102" max="6102" width="18.42578125" style="20" customWidth="1"/>
    <col min="6103" max="6103" width="17.42578125" style="20" customWidth="1"/>
    <col min="6104" max="6104" width="19.7109375" style="20" customWidth="1"/>
    <col min="6105" max="6105" width="19.140625" style="20" customWidth="1"/>
    <col min="6106" max="6106" width="37.28515625" style="20" bestFit="1" customWidth="1"/>
    <col min="6107" max="6355" width="65" style="20"/>
    <col min="6356" max="6356" width="60.5703125" style="20" customWidth="1"/>
    <col min="6357" max="6357" width="23.5703125" style="20" customWidth="1"/>
    <col min="6358" max="6358" width="18.42578125" style="20" customWidth="1"/>
    <col min="6359" max="6359" width="17.42578125" style="20" customWidth="1"/>
    <col min="6360" max="6360" width="19.7109375" style="20" customWidth="1"/>
    <col min="6361" max="6361" width="19.140625" style="20" customWidth="1"/>
    <col min="6362" max="6362" width="37.28515625" style="20" bestFit="1" customWidth="1"/>
    <col min="6363" max="6611" width="65" style="20"/>
    <col min="6612" max="6612" width="60.5703125" style="20" customWidth="1"/>
    <col min="6613" max="6613" width="23.5703125" style="20" customWidth="1"/>
    <col min="6614" max="6614" width="18.42578125" style="20" customWidth="1"/>
    <col min="6615" max="6615" width="17.42578125" style="20" customWidth="1"/>
    <col min="6616" max="6616" width="19.7109375" style="20" customWidth="1"/>
    <col min="6617" max="6617" width="19.140625" style="20" customWidth="1"/>
    <col min="6618" max="6618" width="37.28515625" style="20" bestFit="1" customWidth="1"/>
    <col min="6619" max="6867" width="65" style="20"/>
    <col min="6868" max="6868" width="60.5703125" style="20" customWidth="1"/>
    <col min="6869" max="6869" width="23.5703125" style="20" customWidth="1"/>
    <col min="6870" max="6870" width="18.42578125" style="20" customWidth="1"/>
    <col min="6871" max="6871" width="17.42578125" style="20" customWidth="1"/>
    <col min="6872" max="6872" width="19.7109375" style="20" customWidth="1"/>
    <col min="6873" max="6873" width="19.140625" style="20" customWidth="1"/>
    <col min="6874" max="6874" width="37.28515625" style="20" bestFit="1" customWidth="1"/>
    <col min="6875" max="7123" width="65" style="20"/>
    <col min="7124" max="7124" width="60.5703125" style="20" customWidth="1"/>
    <col min="7125" max="7125" width="23.5703125" style="20" customWidth="1"/>
    <col min="7126" max="7126" width="18.42578125" style="20" customWidth="1"/>
    <col min="7127" max="7127" width="17.42578125" style="20" customWidth="1"/>
    <col min="7128" max="7128" width="19.7109375" style="20" customWidth="1"/>
    <col min="7129" max="7129" width="19.140625" style="20" customWidth="1"/>
    <col min="7130" max="7130" width="37.28515625" style="20" bestFit="1" customWidth="1"/>
    <col min="7131" max="7379" width="65" style="20"/>
    <col min="7380" max="7380" width="60.5703125" style="20" customWidth="1"/>
    <col min="7381" max="7381" width="23.5703125" style="20" customWidth="1"/>
    <col min="7382" max="7382" width="18.42578125" style="20" customWidth="1"/>
    <col min="7383" max="7383" width="17.42578125" style="20" customWidth="1"/>
    <col min="7384" max="7384" width="19.7109375" style="20" customWidth="1"/>
    <col min="7385" max="7385" width="19.140625" style="20" customWidth="1"/>
    <col min="7386" max="7386" width="37.28515625" style="20" bestFit="1" customWidth="1"/>
    <col min="7387" max="7635" width="65" style="20"/>
    <col min="7636" max="7636" width="60.5703125" style="20" customWidth="1"/>
    <col min="7637" max="7637" width="23.5703125" style="20" customWidth="1"/>
    <col min="7638" max="7638" width="18.42578125" style="20" customWidth="1"/>
    <col min="7639" max="7639" width="17.42578125" style="20" customWidth="1"/>
    <col min="7640" max="7640" width="19.7109375" style="20" customWidth="1"/>
    <col min="7641" max="7641" width="19.140625" style="20" customWidth="1"/>
    <col min="7642" max="7642" width="37.28515625" style="20" bestFit="1" customWidth="1"/>
    <col min="7643" max="7891" width="65" style="20"/>
    <col min="7892" max="7892" width="60.5703125" style="20" customWidth="1"/>
    <col min="7893" max="7893" width="23.5703125" style="20" customWidth="1"/>
    <col min="7894" max="7894" width="18.42578125" style="20" customWidth="1"/>
    <col min="7895" max="7895" width="17.42578125" style="20" customWidth="1"/>
    <col min="7896" max="7896" width="19.7109375" style="20" customWidth="1"/>
    <col min="7897" max="7897" width="19.140625" style="20" customWidth="1"/>
    <col min="7898" max="7898" width="37.28515625" style="20" bestFit="1" customWidth="1"/>
    <col min="7899" max="8147" width="65" style="20"/>
    <col min="8148" max="8148" width="60.5703125" style="20" customWidth="1"/>
    <col min="8149" max="8149" width="23.5703125" style="20" customWidth="1"/>
    <col min="8150" max="8150" width="18.42578125" style="20" customWidth="1"/>
    <col min="8151" max="8151" width="17.42578125" style="20" customWidth="1"/>
    <col min="8152" max="8152" width="19.7109375" style="20" customWidth="1"/>
    <col min="8153" max="8153" width="19.140625" style="20" customWidth="1"/>
    <col min="8154" max="8154" width="37.28515625" style="20" bestFit="1" customWidth="1"/>
    <col min="8155" max="8403" width="65" style="20"/>
    <col min="8404" max="8404" width="60.5703125" style="20" customWidth="1"/>
    <col min="8405" max="8405" width="23.5703125" style="20" customWidth="1"/>
    <col min="8406" max="8406" width="18.42578125" style="20" customWidth="1"/>
    <col min="8407" max="8407" width="17.42578125" style="20" customWidth="1"/>
    <col min="8408" max="8408" width="19.7109375" style="20" customWidth="1"/>
    <col min="8409" max="8409" width="19.140625" style="20" customWidth="1"/>
    <col min="8410" max="8410" width="37.28515625" style="20" bestFit="1" customWidth="1"/>
    <col min="8411" max="8659" width="65" style="20"/>
    <col min="8660" max="8660" width="60.5703125" style="20" customWidth="1"/>
    <col min="8661" max="8661" width="23.5703125" style="20" customWidth="1"/>
    <col min="8662" max="8662" width="18.42578125" style="20" customWidth="1"/>
    <col min="8663" max="8663" width="17.42578125" style="20" customWidth="1"/>
    <col min="8664" max="8664" width="19.7109375" style="20" customWidth="1"/>
    <col min="8665" max="8665" width="19.140625" style="20" customWidth="1"/>
    <col min="8666" max="8666" width="37.28515625" style="20" bestFit="1" customWidth="1"/>
    <col min="8667" max="8915" width="65" style="20"/>
    <col min="8916" max="8916" width="60.5703125" style="20" customWidth="1"/>
    <col min="8917" max="8917" width="23.5703125" style="20" customWidth="1"/>
    <col min="8918" max="8918" width="18.42578125" style="20" customWidth="1"/>
    <col min="8919" max="8919" width="17.42578125" style="20" customWidth="1"/>
    <col min="8920" max="8920" width="19.7109375" style="20" customWidth="1"/>
    <col min="8921" max="8921" width="19.140625" style="20" customWidth="1"/>
    <col min="8922" max="8922" width="37.28515625" style="20" bestFit="1" customWidth="1"/>
    <col min="8923" max="9171" width="65" style="20"/>
    <col min="9172" max="9172" width="60.5703125" style="20" customWidth="1"/>
    <col min="9173" max="9173" width="23.5703125" style="20" customWidth="1"/>
    <col min="9174" max="9174" width="18.42578125" style="20" customWidth="1"/>
    <col min="9175" max="9175" width="17.42578125" style="20" customWidth="1"/>
    <col min="9176" max="9176" width="19.7109375" style="20" customWidth="1"/>
    <col min="9177" max="9177" width="19.140625" style="20" customWidth="1"/>
    <col min="9178" max="9178" width="37.28515625" style="20" bestFit="1" customWidth="1"/>
    <col min="9179" max="9427" width="65" style="20"/>
    <col min="9428" max="9428" width="60.5703125" style="20" customWidth="1"/>
    <col min="9429" max="9429" width="23.5703125" style="20" customWidth="1"/>
    <col min="9430" max="9430" width="18.42578125" style="20" customWidth="1"/>
    <col min="9431" max="9431" width="17.42578125" style="20" customWidth="1"/>
    <col min="9432" max="9432" width="19.7109375" style="20" customWidth="1"/>
    <col min="9433" max="9433" width="19.140625" style="20" customWidth="1"/>
    <col min="9434" max="9434" width="37.28515625" style="20" bestFit="1" customWidth="1"/>
    <col min="9435" max="9683" width="65" style="20"/>
    <col min="9684" max="9684" width="60.5703125" style="20" customWidth="1"/>
    <col min="9685" max="9685" width="23.5703125" style="20" customWidth="1"/>
    <col min="9686" max="9686" width="18.42578125" style="20" customWidth="1"/>
    <col min="9687" max="9687" width="17.42578125" style="20" customWidth="1"/>
    <col min="9688" max="9688" width="19.7109375" style="20" customWidth="1"/>
    <col min="9689" max="9689" width="19.140625" style="20" customWidth="1"/>
    <col min="9690" max="9690" width="37.28515625" style="20" bestFit="1" customWidth="1"/>
    <col min="9691" max="9939" width="65" style="20"/>
    <col min="9940" max="9940" width="60.5703125" style="20" customWidth="1"/>
    <col min="9941" max="9941" width="23.5703125" style="20" customWidth="1"/>
    <col min="9942" max="9942" width="18.42578125" style="20" customWidth="1"/>
    <col min="9943" max="9943" width="17.42578125" style="20" customWidth="1"/>
    <col min="9944" max="9944" width="19.7109375" style="20" customWidth="1"/>
    <col min="9945" max="9945" width="19.140625" style="20" customWidth="1"/>
    <col min="9946" max="9946" width="37.28515625" style="20" bestFit="1" customWidth="1"/>
    <col min="9947" max="10195" width="65" style="20"/>
    <col min="10196" max="10196" width="60.5703125" style="20" customWidth="1"/>
    <col min="10197" max="10197" width="23.5703125" style="20" customWidth="1"/>
    <col min="10198" max="10198" width="18.42578125" style="20" customWidth="1"/>
    <col min="10199" max="10199" width="17.42578125" style="20" customWidth="1"/>
    <col min="10200" max="10200" width="19.7109375" style="20" customWidth="1"/>
    <col min="10201" max="10201" width="19.140625" style="20" customWidth="1"/>
    <col min="10202" max="10202" width="37.28515625" style="20" bestFit="1" customWidth="1"/>
    <col min="10203" max="10451" width="65" style="20"/>
    <col min="10452" max="10452" width="60.5703125" style="20" customWidth="1"/>
    <col min="10453" max="10453" width="23.5703125" style="20" customWidth="1"/>
    <col min="10454" max="10454" width="18.42578125" style="20" customWidth="1"/>
    <col min="10455" max="10455" width="17.42578125" style="20" customWidth="1"/>
    <col min="10456" max="10456" width="19.7109375" style="20" customWidth="1"/>
    <col min="10457" max="10457" width="19.140625" style="20" customWidth="1"/>
    <col min="10458" max="10458" width="37.28515625" style="20" bestFit="1" customWidth="1"/>
    <col min="10459" max="10707" width="65" style="20"/>
    <col min="10708" max="10708" width="60.5703125" style="20" customWidth="1"/>
    <col min="10709" max="10709" width="23.5703125" style="20" customWidth="1"/>
    <col min="10710" max="10710" width="18.42578125" style="20" customWidth="1"/>
    <col min="10711" max="10711" width="17.42578125" style="20" customWidth="1"/>
    <col min="10712" max="10712" width="19.7109375" style="20" customWidth="1"/>
    <col min="10713" max="10713" width="19.140625" style="20" customWidth="1"/>
    <col min="10714" max="10714" width="37.28515625" style="20" bestFit="1" customWidth="1"/>
    <col min="10715" max="10963" width="65" style="20"/>
    <col min="10964" max="10964" width="60.5703125" style="20" customWidth="1"/>
    <col min="10965" max="10965" width="23.5703125" style="20" customWidth="1"/>
    <col min="10966" max="10966" width="18.42578125" style="20" customWidth="1"/>
    <col min="10967" max="10967" width="17.42578125" style="20" customWidth="1"/>
    <col min="10968" max="10968" width="19.7109375" style="20" customWidth="1"/>
    <col min="10969" max="10969" width="19.140625" style="20" customWidth="1"/>
    <col min="10970" max="10970" width="37.28515625" style="20" bestFit="1" customWidth="1"/>
    <col min="10971" max="11219" width="65" style="20"/>
    <col min="11220" max="11220" width="60.5703125" style="20" customWidth="1"/>
    <col min="11221" max="11221" width="23.5703125" style="20" customWidth="1"/>
    <col min="11222" max="11222" width="18.42578125" style="20" customWidth="1"/>
    <col min="11223" max="11223" width="17.42578125" style="20" customWidth="1"/>
    <col min="11224" max="11224" width="19.7109375" style="20" customWidth="1"/>
    <col min="11225" max="11225" width="19.140625" style="20" customWidth="1"/>
    <col min="11226" max="11226" width="37.28515625" style="20" bestFit="1" customWidth="1"/>
    <col min="11227" max="11475" width="65" style="20"/>
    <col min="11476" max="11476" width="60.5703125" style="20" customWidth="1"/>
    <col min="11477" max="11477" width="23.5703125" style="20" customWidth="1"/>
    <col min="11478" max="11478" width="18.42578125" style="20" customWidth="1"/>
    <col min="11479" max="11479" width="17.42578125" style="20" customWidth="1"/>
    <col min="11480" max="11480" width="19.7109375" style="20" customWidth="1"/>
    <col min="11481" max="11481" width="19.140625" style="20" customWidth="1"/>
    <col min="11482" max="11482" width="37.28515625" style="20" bestFit="1" customWidth="1"/>
    <col min="11483" max="11731" width="65" style="20"/>
    <col min="11732" max="11732" width="60.5703125" style="20" customWidth="1"/>
    <col min="11733" max="11733" width="23.5703125" style="20" customWidth="1"/>
    <col min="11734" max="11734" width="18.42578125" style="20" customWidth="1"/>
    <col min="11735" max="11735" width="17.42578125" style="20" customWidth="1"/>
    <col min="11736" max="11736" width="19.7109375" style="20" customWidth="1"/>
    <col min="11737" max="11737" width="19.140625" style="20" customWidth="1"/>
    <col min="11738" max="11738" width="37.28515625" style="20" bestFit="1" customWidth="1"/>
    <col min="11739" max="11987" width="65" style="20"/>
    <col min="11988" max="11988" width="60.5703125" style="20" customWidth="1"/>
    <col min="11989" max="11989" width="23.5703125" style="20" customWidth="1"/>
    <col min="11990" max="11990" width="18.42578125" style="20" customWidth="1"/>
    <col min="11991" max="11991" width="17.42578125" style="20" customWidth="1"/>
    <col min="11992" max="11992" width="19.7109375" style="20" customWidth="1"/>
    <col min="11993" max="11993" width="19.140625" style="20" customWidth="1"/>
    <col min="11994" max="11994" width="37.28515625" style="20" bestFit="1" customWidth="1"/>
    <col min="11995" max="12243" width="65" style="20"/>
    <col min="12244" max="12244" width="60.5703125" style="20" customWidth="1"/>
    <col min="12245" max="12245" width="23.5703125" style="20" customWidth="1"/>
    <col min="12246" max="12246" width="18.42578125" style="20" customWidth="1"/>
    <col min="12247" max="12247" width="17.42578125" style="20" customWidth="1"/>
    <col min="12248" max="12248" width="19.7109375" style="20" customWidth="1"/>
    <col min="12249" max="12249" width="19.140625" style="20" customWidth="1"/>
    <col min="12250" max="12250" width="37.28515625" style="20" bestFit="1" customWidth="1"/>
    <col min="12251" max="12499" width="65" style="20"/>
    <col min="12500" max="12500" width="60.5703125" style="20" customWidth="1"/>
    <col min="12501" max="12501" width="23.5703125" style="20" customWidth="1"/>
    <col min="12502" max="12502" width="18.42578125" style="20" customWidth="1"/>
    <col min="12503" max="12503" width="17.42578125" style="20" customWidth="1"/>
    <col min="12504" max="12504" width="19.7109375" style="20" customWidth="1"/>
    <col min="12505" max="12505" width="19.140625" style="20" customWidth="1"/>
    <col min="12506" max="12506" width="37.28515625" style="20" bestFit="1" customWidth="1"/>
    <col min="12507" max="12755" width="65" style="20"/>
    <col min="12756" max="12756" width="60.5703125" style="20" customWidth="1"/>
    <col min="12757" max="12757" width="23.5703125" style="20" customWidth="1"/>
    <col min="12758" max="12758" width="18.42578125" style="20" customWidth="1"/>
    <col min="12759" max="12759" width="17.42578125" style="20" customWidth="1"/>
    <col min="12760" max="12760" width="19.7109375" style="20" customWidth="1"/>
    <col min="12761" max="12761" width="19.140625" style="20" customWidth="1"/>
    <col min="12762" max="12762" width="37.28515625" style="20" bestFit="1" customWidth="1"/>
    <col min="12763" max="13011" width="65" style="20"/>
    <col min="13012" max="13012" width="60.5703125" style="20" customWidth="1"/>
    <col min="13013" max="13013" width="23.5703125" style="20" customWidth="1"/>
    <col min="13014" max="13014" width="18.42578125" style="20" customWidth="1"/>
    <col min="13015" max="13015" width="17.42578125" style="20" customWidth="1"/>
    <col min="13016" max="13016" width="19.7109375" style="20" customWidth="1"/>
    <col min="13017" max="13017" width="19.140625" style="20" customWidth="1"/>
    <col min="13018" max="13018" width="37.28515625" style="20" bestFit="1" customWidth="1"/>
    <col min="13019" max="13267" width="65" style="20"/>
    <col min="13268" max="13268" width="60.5703125" style="20" customWidth="1"/>
    <col min="13269" max="13269" width="23.5703125" style="20" customWidth="1"/>
    <col min="13270" max="13270" width="18.42578125" style="20" customWidth="1"/>
    <col min="13271" max="13271" width="17.42578125" style="20" customWidth="1"/>
    <col min="13272" max="13272" width="19.7109375" style="20" customWidth="1"/>
    <col min="13273" max="13273" width="19.140625" style="20" customWidth="1"/>
    <col min="13274" max="13274" width="37.28515625" style="20" bestFit="1" customWidth="1"/>
    <col min="13275" max="13523" width="65" style="20"/>
    <col min="13524" max="13524" width="60.5703125" style="20" customWidth="1"/>
    <col min="13525" max="13525" width="23.5703125" style="20" customWidth="1"/>
    <col min="13526" max="13526" width="18.42578125" style="20" customWidth="1"/>
    <col min="13527" max="13527" width="17.42578125" style="20" customWidth="1"/>
    <col min="13528" max="13528" width="19.7109375" style="20" customWidth="1"/>
    <col min="13529" max="13529" width="19.140625" style="20" customWidth="1"/>
    <col min="13530" max="13530" width="37.28515625" style="20" bestFit="1" customWidth="1"/>
    <col min="13531" max="13779" width="65" style="20"/>
    <col min="13780" max="13780" width="60.5703125" style="20" customWidth="1"/>
    <col min="13781" max="13781" width="23.5703125" style="20" customWidth="1"/>
    <col min="13782" max="13782" width="18.42578125" style="20" customWidth="1"/>
    <col min="13783" max="13783" width="17.42578125" style="20" customWidth="1"/>
    <col min="13784" max="13784" width="19.7109375" style="20" customWidth="1"/>
    <col min="13785" max="13785" width="19.140625" style="20" customWidth="1"/>
    <col min="13786" max="13786" width="37.28515625" style="20" bestFit="1" customWidth="1"/>
    <col min="13787" max="14035" width="65" style="20"/>
    <col min="14036" max="14036" width="60.5703125" style="20" customWidth="1"/>
    <col min="14037" max="14037" width="23.5703125" style="20" customWidth="1"/>
    <col min="14038" max="14038" width="18.42578125" style="20" customWidth="1"/>
    <col min="14039" max="14039" width="17.42578125" style="20" customWidth="1"/>
    <col min="14040" max="14040" width="19.7109375" style="20" customWidth="1"/>
    <col min="14041" max="14041" width="19.140625" style="20" customWidth="1"/>
    <col min="14042" max="14042" width="37.28515625" style="20" bestFit="1" customWidth="1"/>
    <col min="14043" max="14291" width="65" style="20"/>
    <col min="14292" max="14292" width="60.5703125" style="20" customWidth="1"/>
    <col min="14293" max="14293" width="23.5703125" style="20" customWidth="1"/>
    <col min="14294" max="14294" width="18.42578125" style="20" customWidth="1"/>
    <col min="14295" max="14295" width="17.42578125" style="20" customWidth="1"/>
    <col min="14296" max="14296" width="19.7109375" style="20" customWidth="1"/>
    <col min="14297" max="14297" width="19.140625" style="20" customWidth="1"/>
    <col min="14298" max="14298" width="37.28515625" style="20" bestFit="1" customWidth="1"/>
    <col min="14299" max="14547" width="65" style="20"/>
    <col min="14548" max="14548" width="60.5703125" style="20" customWidth="1"/>
    <col min="14549" max="14549" width="23.5703125" style="20" customWidth="1"/>
    <col min="14550" max="14550" width="18.42578125" style="20" customWidth="1"/>
    <col min="14551" max="14551" width="17.42578125" style="20" customWidth="1"/>
    <col min="14552" max="14552" width="19.7109375" style="20" customWidth="1"/>
    <col min="14553" max="14553" width="19.140625" style="20" customWidth="1"/>
    <col min="14554" max="14554" width="37.28515625" style="20" bestFit="1" customWidth="1"/>
    <col min="14555" max="14803" width="65" style="20"/>
    <col min="14804" max="14804" width="60.5703125" style="20" customWidth="1"/>
    <col min="14805" max="14805" width="23.5703125" style="20" customWidth="1"/>
    <col min="14806" max="14806" width="18.42578125" style="20" customWidth="1"/>
    <col min="14807" max="14807" width="17.42578125" style="20" customWidth="1"/>
    <col min="14808" max="14808" width="19.7109375" style="20" customWidth="1"/>
    <col min="14809" max="14809" width="19.140625" style="20" customWidth="1"/>
    <col min="14810" max="14810" width="37.28515625" style="20" bestFit="1" customWidth="1"/>
    <col min="14811" max="15059" width="65" style="20"/>
    <col min="15060" max="15060" width="60.5703125" style="20" customWidth="1"/>
    <col min="15061" max="15061" width="23.5703125" style="20" customWidth="1"/>
    <col min="15062" max="15062" width="18.42578125" style="20" customWidth="1"/>
    <col min="15063" max="15063" width="17.42578125" style="20" customWidth="1"/>
    <col min="15064" max="15064" width="19.7109375" style="20" customWidth="1"/>
    <col min="15065" max="15065" width="19.140625" style="20" customWidth="1"/>
    <col min="15066" max="15066" width="37.28515625" style="20" bestFit="1" customWidth="1"/>
    <col min="15067" max="15315" width="65" style="20"/>
    <col min="15316" max="15316" width="60.5703125" style="20" customWidth="1"/>
    <col min="15317" max="15317" width="23.5703125" style="20" customWidth="1"/>
    <col min="15318" max="15318" width="18.42578125" style="20" customWidth="1"/>
    <col min="15319" max="15319" width="17.42578125" style="20" customWidth="1"/>
    <col min="15320" max="15320" width="19.7109375" style="20" customWidth="1"/>
    <col min="15321" max="15321" width="19.140625" style="20" customWidth="1"/>
    <col min="15322" max="15322" width="37.28515625" style="20" bestFit="1" customWidth="1"/>
    <col min="15323" max="15571" width="65" style="20"/>
    <col min="15572" max="15572" width="60.5703125" style="20" customWidth="1"/>
    <col min="15573" max="15573" width="23.5703125" style="20" customWidth="1"/>
    <col min="15574" max="15574" width="18.42578125" style="20" customWidth="1"/>
    <col min="15575" max="15575" width="17.42578125" style="20" customWidth="1"/>
    <col min="15576" max="15576" width="19.7109375" style="20" customWidth="1"/>
    <col min="15577" max="15577" width="19.140625" style="20" customWidth="1"/>
    <col min="15578" max="15578" width="37.28515625" style="20" bestFit="1" customWidth="1"/>
    <col min="15579" max="15827" width="65" style="20"/>
    <col min="15828" max="15828" width="60.5703125" style="20" customWidth="1"/>
    <col min="15829" max="15829" width="23.5703125" style="20" customWidth="1"/>
    <col min="15830" max="15830" width="18.42578125" style="20" customWidth="1"/>
    <col min="15831" max="15831" width="17.42578125" style="20" customWidth="1"/>
    <col min="15832" max="15832" width="19.7109375" style="20" customWidth="1"/>
    <col min="15833" max="15833" width="19.140625" style="20" customWidth="1"/>
    <col min="15834" max="15834" width="37.28515625" style="20" bestFit="1" customWidth="1"/>
    <col min="15835" max="16083" width="65" style="20"/>
    <col min="16084" max="16084" width="60.5703125" style="20" customWidth="1"/>
    <col min="16085" max="16085" width="23.5703125" style="20" customWidth="1"/>
    <col min="16086" max="16086" width="18.42578125" style="20" customWidth="1"/>
    <col min="16087" max="16087" width="17.42578125" style="20" customWidth="1"/>
    <col min="16088" max="16088" width="19.7109375" style="20" customWidth="1"/>
    <col min="16089" max="16089" width="19.140625" style="20" customWidth="1"/>
    <col min="16090" max="16090" width="37.28515625" style="20" bestFit="1" customWidth="1"/>
    <col min="16091" max="16384" width="65" style="20"/>
  </cols>
  <sheetData>
    <row r="1" spans="1:6" ht="20.100000000000001" customHeight="1" x14ac:dyDescent="0.25">
      <c r="A1" s="119" t="s">
        <v>227</v>
      </c>
      <c r="B1" s="119"/>
      <c r="C1" s="119"/>
      <c r="D1" s="119"/>
      <c r="E1" s="119"/>
      <c r="F1" s="119"/>
    </row>
    <row r="2" spans="1:6" ht="20.100000000000001" customHeight="1" x14ac:dyDescent="0.25">
      <c r="A2" s="51" t="e">
        <f>#REF!</f>
        <v>#REF!</v>
      </c>
      <c r="B2" s="75"/>
      <c r="C2" s="75"/>
      <c r="D2" s="75"/>
      <c r="E2" s="75"/>
      <c r="F2" s="76"/>
    </row>
    <row r="3" spans="1:6" ht="29.25" customHeight="1" x14ac:dyDescent="0.25">
      <c r="A3" s="77" t="s">
        <v>228</v>
      </c>
      <c r="B3" s="78"/>
      <c r="C3" s="78"/>
      <c r="D3" s="78"/>
      <c r="E3" s="78"/>
      <c r="F3" s="79"/>
    </row>
    <row r="4" spans="1:6" ht="35.25" customHeight="1" x14ac:dyDescent="0.25">
      <c r="A4" s="62"/>
      <c r="B4" s="62" t="s">
        <v>229</v>
      </c>
      <c r="C4" s="62" t="s">
        <v>230</v>
      </c>
      <c r="D4" s="62" t="s">
        <v>231</v>
      </c>
      <c r="E4" s="62" t="s">
        <v>232</v>
      </c>
      <c r="F4" s="62" t="s">
        <v>233</v>
      </c>
    </row>
    <row r="5" spans="1:6" ht="12.75" customHeight="1" x14ac:dyDescent="0.25">
      <c r="A5" s="3" t="s">
        <v>234</v>
      </c>
      <c r="B5" s="17"/>
      <c r="C5" s="17"/>
      <c r="D5" s="17"/>
      <c r="E5" s="17"/>
      <c r="F5" s="17"/>
    </row>
    <row r="6" spans="1:6" ht="30" x14ac:dyDescent="0.25">
      <c r="A6" s="22" t="s">
        <v>235</v>
      </c>
      <c r="B6" s="23"/>
      <c r="C6" s="23"/>
      <c r="D6" s="23"/>
      <c r="E6" s="23"/>
      <c r="F6" s="23"/>
    </row>
    <row r="7" spans="1:6" ht="15" x14ac:dyDescent="0.25">
      <c r="A7" s="22" t="s">
        <v>236</v>
      </c>
      <c r="B7" s="23"/>
      <c r="C7" s="23"/>
      <c r="D7" s="23"/>
      <c r="E7" s="23"/>
      <c r="F7" s="23"/>
    </row>
    <row r="8" spans="1:6" ht="15" x14ac:dyDescent="0.25">
      <c r="A8" s="30"/>
      <c r="B8" s="16"/>
      <c r="C8" s="16"/>
      <c r="D8" s="16"/>
      <c r="E8" s="16"/>
      <c r="F8" s="16"/>
    </row>
    <row r="9" spans="1:6" ht="15" x14ac:dyDescent="0.25">
      <c r="A9" s="3" t="s">
        <v>237</v>
      </c>
      <c r="B9" s="16"/>
      <c r="C9" s="16"/>
      <c r="D9" s="16"/>
      <c r="E9" s="16"/>
      <c r="F9" s="16"/>
    </row>
    <row r="10" spans="1:6" ht="15" x14ac:dyDescent="0.25">
      <c r="A10" s="22" t="s">
        <v>238</v>
      </c>
      <c r="B10" s="23"/>
      <c r="C10" s="23"/>
      <c r="D10" s="23"/>
      <c r="E10" s="23"/>
      <c r="F10" s="23"/>
    </row>
    <row r="11" spans="1:6" ht="15" x14ac:dyDescent="0.25">
      <c r="A11" s="43" t="s">
        <v>239</v>
      </c>
      <c r="B11" s="23"/>
      <c r="C11" s="23"/>
      <c r="D11" s="23"/>
      <c r="E11" s="23"/>
      <c r="F11" s="23"/>
    </row>
    <row r="12" spans="1:6" ht="15" x14ac:dyDescent="0.25">
      <c r="A12" s="43" t="s">
        <v>240</v>
      </c>
      <c r="B12" s="23"/>
      <c r="C12" s="23"/>
      <c r="D12" s="23"/>
      <c r="E12" s="23"/>
      <c r="F12" s="23"/>
    </row>
    <row r="13" spans="1:6" ht="15" x14ac:dyDescent="0.25">
      <c r="A13" s="43" t="s">
        <v>241</v>
      </c>
      <c r="B13" s="23"/>
      <c r="C13" s="23"/>
      <c r="D13" s="23"/>
      <c r="E13" s="23"/>
      <c r="F13" s="23"/>
    </row>
    <row r="14" spans="1:6" ht="15" x14ac:dyDescent="0.25">
      <c r="A14" s="22" t="s">
        <v>242</v>
      </c>
      <c r="B14" s="23"/>
      <c r="C14" s="23"/>
      <c r="D14" s="23"/>
      <c r="E14" s="23"/>
      <c r="F14" s="23"/>
    </row>
    <row r="15" spans="1:6" ht="15" x14ac:dyDescent="0.25">
      <c r="A15" s="43" t="s">
        <v>239</v>
      </c>
      <c r="B15" s="23"/>
      <c r="C15" s="23"/>
      <c r="D15" s="23"/>
      <c r="E15" s="23"/>
      <c r="F15" s="23"/>
    </row>
    <row r="16" spans="1:6" ht="15" x14ac:dyDescent="0.25">
      <c r="A16" s="43" t="s">
        <v>240</v>
      </c>
      <c r="B16" s="23"/>
      <c r="C16" s="23"/>
      <c r="D16" s="23"/>
      <c r="E16" s="23"/>
      <c r="F16" s="23"/>
    </row>
    <row r="17" spans="1:6" ht="15" x14ac:dyDescent="0.25">
      <c r="A17" s="43" t="s">
        <v>241</v>
      </c>
      <c r="B17" s="23"/>
      <c r="C17" s="23"/>
      <c r="D17" s="23"/>
      <c r="E17" s="23"/>
      <c r="F17" s="23"/>
    </row>
    <row r="18" spans="1:6" ht="15" x14ac:dyDescent="0.25">
      <c r="A18" s="22" t="s">
        <v>243</v>
      </c>
      <c r="B18" s="63"/>
      <c r="C18" s="23"/>
      <c r="D18" s="23"/>
      <c r="E18" s="23"/>
      <c r="F18" s="23"/>
    </row>
    <row r="19" spans="1:6" ht="15" x14ac:dyDescent="0.25">
      <c r="A19" s="22" t="s">
        <v>244</v>
      </c>
      <c r="B19" s="23"/>
      <c r="C19" s="23"/>
      <c r="D19" s="23"/>
      <c r="E19" s="23"/>
      <c r="F19" s="23"/>
    </row>
    <row r="20" spans="1:6" ht="30" x14ac:dyDescent="0.25">
      <c r="A20" s="22" t="s">
        <v>245</v>
      </c>
      <c r="B20" s="64"/>
      <c r="C20" s="64"/>
      <c r="D20" s="64"/>
      <c r="E20" s="64"/>
      <c r="F20" s="64"/>
    </row>
    <row r="21" spans="1:6" ht="30" x14ac:dyDescent="0.25">
      <c r="A21" s="22" t="s">
        <v>246</v>
      </c>
      <c r="B21" s="64"/>
      <c r="C21" s="64"/>
      <c r="D21" s="64"/>
      <c r="E21" s="64"/>
      <c r="F21" s="64"/>
    </row>
    <row r="22" spans="1:6" ht="30" x14ac:dyDescent="0.25">
      <c r="A22" s="22" t="s">
        <v>247</v>
      </c>
      <c r="B22" s="64"/>
      <c r="C22" s="64"/>
      <c r="D22" s="64"/>
      <c r="E22" s="64"/>
      <c r="F22" s="64"/>
    </row>
    <row r="23" spans="1:6" ht="15" x14ac:dyDescent="0.25">
      <c r="A23" s="22" t="s">
        <v>248</v>
      </c>
      <c r="B23" s="64"/>
      <c r="C23" s="64"/>
      <c r="D23" s="64"/>
      <c r="E23" s="64"/>
      <c r="F23" s="64"/>
    </row>
    <row r="24" spans="1:6" ht="15" x14ac:dyDescent="0.25">
      <c r="A24" s="22" t="s">
        <v>249</v>
      </c>
      <c r="B24" s="65"/>
      <c r="C24" s="23"/>
      <c r="D24" s="23"/>
      <c r="E24" s="23"/>
      <c r="F24" s="23"/>
    </row>
    <row r="25" spans="1:6" ht="15" x14ac:dyDescent="0.25">
      <c r="A25" s="22" t="s">
        <v>250</v>
      </c>
      <c r="B25" s="65"/>
      <c r="C25" s="23"/>
      <c r="D25" s="23"/>
      <c r="E25" s="23"/>
      <c r="F25" s="23"/>
    </row>
    <row r="26" spans="1:6" ht="15" x14ac:dyDescent="0.25">
      <c r="A26" s="30"/>
      <c r="B26" s="16"/>
      <c r="C26" s="16"/>
      <c r="D26" s="16"/>
      <c r="E26" s="16"/>
      <c r="F26" s="16"/>
    </row>
    <row r="27" spans="1:6" ht="15" x14ac:dyDescent="0.25">
      <c r="A27" s="3" t="s">
        <v>251</v>
      </c>
      <c r="B27" s="16"/>
      <c r="C27" s="16"/>
      <c r="D27" s="16"/>
      <c r="E27" s="16"/>
      <c r="F27" s="16"/>
    </row>
    <row r="28" spans="1:6" ht="15" x14ac:dyDescent="0.25">
      <c r="A28" s="22" t="s">
        <v>252</v>
      </c>
      <c r="B28" s="23"/>
      <c r="C28" s="23"/>
      <c r="D28" s="23"/>
      <c r="E28" s="23"/>
      <c r="F28" s="23"/>
    </row>
    <row r="29" spans="1:6" ht="15" x14ac:dyDescent="0.25">
      <c r="A29" s="30"/>
      <c r="B29" s="16"/>
      <c r="C29" s="16"/>
      <c r="D29" s="16"/>
      <c r="E29" s="16"/>
      <c r="F29" s="16"/>
    </row>
    <row r="30" spans="1:6" ht="15" x14ac:dyDescent="0.25">
      <c r="A30" s="3" t="s">
        <v>253</v>
      </c>
      <c r="B30" s="16"/>
      <c r="C30" s="16"/>
      <c r="D30" s="16"/>
      <c r="E30" s="16"/>
      <c r="F30" s="16"/>
    </row>
    <row r="31" spans="1:6" ht="15" x14ac:dyDescent="0.25">
      <c r="A31" s="22" t="s">
        <v>238</v>
      </c>
      <c r="B31" s="23"/>
      <c r="C31" s="23"/>
      <c r="D31" s="23"/>
      <c r="E31" s="23"/>
      <c r="F31" s="23"/>
    </row>
    <row r="32" spans="1:6" ht="15" x14ac:dyDescent="0.25">
      <c r="A32" s="22" t="s">
        <v>242</v>
      </c>
      <c r="B32" s="23"/>
      <c r="C32" s="23"/>
      <c r="D32" s="23"/>
      <c r="E32" s="23"/>
      <c r="F32" s="23"/>
    </row>
    <row r="33" spans="1:6" ht="15" x14ac:dyDescent="0.25">
      <c r="A33" s="22" t="s">
        <v>254</v>
      </c>
      <c r="B33" s="23"/>
      <c r="C33" s="23"/>
      <c r="D33" s="23"/>
      <c r="E33" s="23"/>
      <c r="F33" s="23"/>
    </row>
    <row r="34" spans="1:6" ht="15" x14ac:dyDescent="0.25">
      <c r="A34" s="30"/>
      <c r="B34" s="16"/>
      <c r="C34" s="16"/>
      <c r="D34" s="16"/>
      <c r="E34" s="16"/>
      <c r="F34" s="16"/>
    </row>
    <row r="35" spans="1:6" ht="15" x14ac:dyDescent="0.25">
      <c r="A35" s="3" t="s">
        <v>255</v>
      </c>
      <c r="B35" s="16"/>
      <c r="C35" s="16"/>
      <c r="D35" s="16"/>
      <c r="E35" s="16"/>
      <c r="F35" s="16"/>
    </row>
    <row r="36" spans="1:6" ht="15" x14ac:dyDescent="0.25">
      <c r="A36" s="22" t="s">
        <v>256</v>
      </c>
      <c r="B36" s="23"/>
      <c r="C36" s="23"/>
      <c r="D36" s="23"/>
      <c r="E36" s="23"/>
      <c r="F36" s="23"/>
    </row>
    <row r="37" spans="1:6" ht="15" x14ac:dyDescent="0.25">
      <c r="A37" s="22" t="s">
        <v>257</v>
      </c>
      <c r="B37" s="23"/>
      <c r="C37" s="23"/>
      <c r="D37" s="23"/>
      <c r="E37" s="23"/>
      <c r="F37" s="23"/>
    </row>
    <row r="38" spans="1:6" ht="15" x14ac:dyDescent="0.25">
      <c r="A38" s="22" t="s">
        <v>258</v>
      </c>
      <c r="B38" s="65"/>
      <c r="C38" s="23"/>
      <c r="D38" s="23"/>
      <c r="E38" s="23"/>
      <c r="F38" s="23"/>
    </row>
    <row r="39" spans="1:6" ht="15" x14ac:dyDescent="0.25">
      <c r="A39" s="30"/>
      <c r="B39" s="16"/>
      <c r="C39" s="16"/>
      <c r="D39" s="16"/>
      <c r="E39" s="16"/>
      <c r="F39" s="16"/>
    </row>
    <row r="40" spans="1:6" ht="15" x14ac:dyDescent="0.25">
      <c r="A40" s="3" t="s">
        <v>259</v>
      </c>
      <c r="B40" s="23"/>
      <c r="C40" s="23"/>
      <c r="D40" s="23"/>
      <c r="E40" s="23"/>
      <c r="F40" s="23"/>
    </row>
    <row r="41" spans="1:6" ht="15" x14ac:dyDescent="0.25">
      <c r="A41" s="30"/>
      <c r="B41" s="16"/>
      <c r="C41" s="16"/>
      <c r="D41" s="16"/>
      <c r="E41" s="16"/>
      <c r="F41" s="16"/>
    </row>
    <row r="42" spans="1:6" ht="15" x14ac:dyDescent="0.25">
      <c r="A42" s="3" t="s">
        <v>260</v>
      </c>
      <c r="B42" s="16"/>
      <c r="C42" s="16"/>
      <c r="D42" s="16"/>
      <c r="E42" s="16"/>
      <c r="F42" s="16"/>
    </row>
    <row r="43" spans="1:6" ht="15" x14ac:dyDescent="0.25">
      <c r="A43" s="22" t="s">
        <v>261</v>
      </c>
      <c r="B43" s="23"/>
      <c r="C43" s="23"/>
      <c r="D43" s="23"/>
      <c r="E43" s="23"/>
      <c r="F43" s="23"/>
    </row>
    <row r="44" spans="1:6" ht="15" x14ac:dyDescent="0.25">
      <c r="A44" s="22" t="s">
        <v>262</v>
      </c>
      <c r="B44" s="23"/>
      <c r="C44" s="23"/>
      <c r="D44" s="23"/>
      <c r="E44" s="23"/>
      <c r="F44" s="23"/>
    </row>
    <row r="45" spans="1:6" ht="15" x14ac:dyDescent="0.25">
      <c r="A45" s="22" t="s">
        <v>263</v>
      </c>
      <c r="B45" s="23"/>
      <c r="C45" s="23"/>
      <c r="D45" s="23"/>
      <c r="E45" s="23"/>
      <c r="F45" s="23"/>
    </row>
    <row r="46" spans="1:6" ht="15" x14ac:dyDescent="0.25">
      <c r="A46" s="30"/>
      <c r="B46" s="16"/>
      <c r="C46" s="16"/>
      <c r="D46" s="16"/>
      <c r="E46" s="16"/>
      <c r="F46" s="16"/>
    </row>
    <row r="47" spans="1:6" ht="30" x14ac:dyDescent="0.25">
      <c r="A47" s="3" t="s">
        <v>264</v>
      </c>
      <c r="B47" s="16"/>
      <c r="C47" s="16"/>
      <c r="D47" s="16"/>
      <c r="E47" s="16"/>
      <c r="F47" s="16"/>
    </row>
    <row r="48" spans="1:6" ht="15" x14ac:dyDescent="0.25">
      <c r="A48" s="22" t="s">
        <v>262</v>
      </c>
      <c r="B48" s="64"/>
      <c r="C48" s="64"/>
      <c r="D48" s="64"/>
      <c r="E48" s="64"/>
      <c r="F48" s="64"/>
    </row>
    <row r="49" spans="1:6" ht="15" x14ac:dyDescent="0.25">
      <c r="A49" s="22" t="s">
        <v>263</v>
      </c>
      <c r="B49" s="64"/>
      <c r="C49" s="64"/>
      <c r="D49" s="64"/>
      <c r="E49" s="64"/>
      <c r="F49" s="64"/>
    </row>
    <row r="50" spans="1:6" ht="15" x14ac:dyDescent="0.25">
      <c r="A50" s="30"/>
      <c r="B50" s="16"/>
      <c r="C50" s="16"/>
      <c r="D50" s="16"/>
      <c r="E50" s="16"/>
      <c r="F50" s="16"/>
    </row>
    <row r="51" spans="1:6" ht="15" x14ac:dyDescent="0.25">
      <c r="A51" s="3" t="s">
        <v>265</v>
      </c>
      <c r="B51" s="16"/>
      <c r="C51" s="16"/>
      <c r="D51" s="16"/>
      <c r="E51" s="16"/>
      <c r="F51" s="16"/>
    </row>
    <row r="52" spans="1:6" ht="15" x14ac:dyDescent="0.25">
      <c r="A52" s="22" t="s">
        <v>262</v>
      </c>
      <c r="B52" s="23"/>
      <c r="C52" s="23"/>
      <c r="D52" s="23"/>
      <c r="E52" s="23"/>
      <c r="F52" s="23"/>
    </row>
    <row r="53" spans="1:6" ht="15" x14ac:dyDescent="0.25">
      <c r="A53" s="22" t="s">
        <v>263</v>
      </c>
      <c r="B53" s="23"/>
      <c r="C53" s="23"/>
      <c r="D53" s="23"/>
      <c r="E53" s="23"/>
      <c r="F53" s="23"/>
    </row>
    <row r="54" spans="1:6" ht="15" x14ac:dyDescent="0.25">
      <c r="A54" s="22" t="s">
        <v>266</v>
      </c>
      <c r="B54" s="23"/>
      <c r="C54" s="23"/>
      <c r="D54" s="23"/>
      <c r="E54" s="23"/>
      <c r="F54" s="23"/>
    </row>
    <row r="55" spans="1:6" ht="15" x14ac:dyDescent="0.25">
      <c r="A55" s="30"/>
      <c r="B55" s="16"/>
      <c r="C55" s="16"/>
      <c r="D55" s="16"/>
      <c r="E55" s="16"/>
      <c r="F55" s="16"/>
    </row>
    <row r="56" spans="1:6" ht="44.25" customHeight="1" x14ac:dyDescent="0.25">
      <c r="A56" s="3" t="s">
        <v>267</v>
      </c>
      <c r="B56" s="16"/>
      <c r="C56" s="16"/>
      <c r="D56" s="16"/>
      <c r="E56" s="16"/>
      <c r="F56" s="16"/>
    </row>
    <row r="57" spans="1:6" ht="20.100000000000001" customHeight="1" x14ac:dyDescent="0.25">
      <c r="A57" s="22" t="s">
        <v>262</v>
      </c>
      <c r="B57" s="23"/>
      <c r="C57" s="23"/>
      <c r="D57" s="23"/>
      <c r="E57" s="23"/>
      <c r="F57" s="23"/>
    </row>
    <row r="58" spans="1:6" ht="20.100000000000001" customHeight="1" x14ac:dyDescent="0.25">
      <c r="A58" s="22" t="s">
        <v>263</v>
      </c>
      <c r="B58" s="23"/>
      <c r="C58" s="23"/>
      <c r="D58" s="23"/>
      <c r="E58" s="23"/>
      <c r="F58" s="23"/>
    </row>
    <row r="59" spans="1:6" ht="20.100000000000001" customHeight="1" x14ac:dyDescent="0.25">
      <c r="A59" s="30"/>
      <c r="B59" s="16"/>
      <c r="C59" s="16"/>
      <c r="D59" s="16"/>
      <c r="E59" s="16"/>
      <c r="F59" s="16"/>
    </row>
    <row r="60" spans="1:6" ht="20.100000000000001" customHeight="1" x14ac:dyDescent="0.25">
      <c r="A60" s="3" t="s">
        <v>268</v>
      </c>
      <c r="B60" s="16"/>
      <c r="C60" s="16"/>
      <c r="D60" s="16"/>
      <c r="E60" s="16"/>
      <c r="F60" s="16"/>
    </row>
    <row r="61" spans="1:6" ht="20.100000000000001" customHeight="1" x14ac:dyDescent="0.25">
      <c r="A61" s="22" t="s">
        <v>269</v>
      </c>
      <c r="B61" s="23"/>
      <c r="C61" s="23"/>
      <c r="D61" s="23"/>
      <c r="E61" s="23"/>
      <c r="F61" s="23"/>
    </row>
    <row r="62" spans="1:6" ht="20.100000000000001" customHeight="1" x14ac:dyDescent="0.25">
      <c r="A62" s="22" t="s">
        <v>270</v>
      </c>
      <c r="B62" s="65"/>
      <c r="C62" s="23"/>
      <c r="D62" s="23"/>
      <c r="E62" s="23"/>
      <c r="F62" s="23"/>
    </row>
    <row r="63" spans="1:6" ht="20.100000000000001" customHeight="1" x14ac:dyDescent="0.25">
      <c r="A63" s="30"/>
      <c r="B63" s="16"/>
      <c r="C63" s="16"/>
      <c r="D63" s="16"/>
      <c r="E63" s="16"/>
      <c r="F63" s="16"/>
    </row>
    <row r="64" spans="1:6" ht="20.100000000000001" customHeight="1" x14ac:dyDescent="0.25">
      <c r="A64" s="3" t="s">
        <v>271</v>
      </c>
      <c r="B64" s="16"/>
      <c r="C64" s="16"/>
      <c r="D64" s="16"/>
      <c r="E64" s="16"/>
      <c r="F64" s="16"/>
    </row>
    <row r="65" spans="1:6" ht="20.100000000000001" customHeight="1" x14ac:dyDescent="0.25">
      <c r="A65" s="22" t="s">
        <v>272</v>
      </c>
      <c r="B65" s="23"/>
      <c r="C65" s="23"/>
      <c r="D65" s="23"/>
      <c r="E65" s="23"/>
      <c r="F65" s="23"/>
    </row>
    <row r="66" spans="1:6" ht="20.100000000000001" customHeight="1" x14ac:dyDescent="0.25">
      <c r="A66" s="22" t="s">
        <v>273</v>
      </c>
      <c r="B66" s="23"/>
      <c r="C66" s="23"/>
      <c r="D66" s="23"/>
      <c r="E66" s="23"/>
      <c r="F66" s="23"/>
    </row>
    <row r="67" spans="1:6" ht="20.100000000000001" customHeight="1" x14ac:dyDescent="0.25">
      <c r="A67" s="61"/>
      <c r="B67" s="19"/>
      <c r="C67" s="19"/>
      <c r="D67" s="19"/>
      <c r="E67" s="19"/>
      <c r="F67" s="19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6 a)</vt:lpstr>
      <vt:lpstr>Formato 6 b)</vt:lpstr>
      <vt:lpstr>Formato 6 c)</vt:lpstr>
      <vt:lpstr>Formato 6 d)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2024-04-24T17:18:46Z</cp:lastPrinted>
  <dcterms:created xsi:type="dcterms:W3CDTF">2023-03-16T22:14:51Z</dcterms:created>
  <dcterms:modified xsi:type="dcterms:W3CDTF">2024-05-02T17:08:21Z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